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480" windowHeight="8985"/>
  </bookViews>
  <sheets>
    <sheet name="Доходы" sheetId="2" r:id="rId1"/>
  </sheets>
  <definedNames>
    <definedName name="_xlnm.Print_Titles" localSheetId="0">Доходы!#REF!</definedName>
  </definedNames>
  <calcPr calcId="125725" refMode="R1C1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3"/>
  <c r="H34"/>
  <c r="H35"/>
  <c r="H36"/>
  <c r="H37"/>
  <c r="H38"/>
  <c r="H41"/>
  <c r="H42"/>
  <c r="H43"/>
  <c r="H44"/>
  <c r="H45"/>
  <c r="H47"/>
  <c r="H48"/>
  <c r="H49"/>
  <c r="H50"/>
  <c r="H53"/>
  <c r="G46"/>
  <c r="H46" s="1"/>
  <c r="D46"/>
  <c r="D40" s="1"/>
  <c r="E9"/>
  <c r="E10"/>
  <c r="E11"/>
  <c r="E13"/>
  <c r="E14"/>
  <c r="E15"/>
  <c r="E16"/>
  <c r="E19"/>
  <c r="E22"/>
  <c r="E24"/>
  <c r="E25"/>
  <c r="E27"/>
  <c r="E28"/>
  <c r="E30"/>
  <c r="E33"/>
  <c r="E35"/>
  <c r="E36"/>
  <c r="E37"/>
  <c r="E38"/>
  <c r="E43"/>
  <c r="E44"/>
  <c r="E45"/>
  <c r="E47"/>
  <c r="E49"/>
  <c r="E50"/>
  <c r="E53"/>
  <c r="G40" l="1"/>
  <c r="D39"/>
  <c r="F48"/>
  <c r="F46" s="1"/>
  <c r="C48"/>
  <c r="F41"/>
  <c r="C41"/>
  <c r="E41" s="1"/>
  <c r="F26"/>
  <c r="C57"/>
  <c r="C56" s="1"/>
  <c r="F12"/>
  <c r="F49"/>
  <c r="F50"/>
  <c r="F53"/>
  <c r="F56"/>
  <c r="C23"/>
  <c r="E23" s="1"/>
  <c r="F23"/>
  <c r="F32"/>
  <c r="F34"/>
  <c r="F18"/>
  <c r="F17" s="1"/>
  <c r="C12"/>
  <c r="E12" s="1"/>
  <c r="F8"/>
  <c r="F7" s="1"/>
  <c r="F29"/>
  <c r="F21"/>
  <c r="F42"/>
  <c r="C42"/>
  <c r="E42" s="1"/>
  <c r="C34"/>
  <c r="E34" s="1"/>
  <c r="C32"/>
  <c r="E32" s="1"/>
  <c r="C29"/>
  <c r="E29" s="1"/>
  <c r="C26"/>
  <c r="E26" s="1"/>
  <c r="C21"/>
  <c r="E21" s="1"/>
  <c r="C18"/>
  <c r="C8"/>
  <c r="F31" l="1"/>
  <c r="H31" s="1"/>
  <c r="H32"/>
  <c r="G39"/>
  <c r="H40"/>
  <c r="C7"/>
  <c r="E7" s="1"/>
  <c r="E8"/>
  <c r="C17"/>
  <c r="E17" s="1"/>
  <c r="E18"/>
  <c r="F40"/>
  <c r="F39" s="1"/>
  <c r="C46"/>
  <c r="E46" s="1"/>
  <c r="E48"/>
  <c r="D51"/>
  <c r="C20"/>
  <c r="E20" s="1"/>
  <c r="F20"/>
  <c r="F6" s="1"/>
  <c r="F5" s="1"/>
  <c r="H5" s="1"/>
  <c r="C31"/>
  <c r="E31" s="1"/>
  <c r="C6"/>
  <c r="E6" s="1"/>
  <c r="C40"/>
  <c r="H39" l="1"/>
  <c r="G51"/>
  <c r="C39"/>
  <c r="E39" s="1"/>
  <c r="E40"/>
  <c r="F51"/>
  <c r="F52" s="1"/>
  <c r="D52"/>
  <c r="C5"/>
  <c r="H51" l="1"/>
  <c r="G52"/>
  <c r="H52" s="1"/>
  <c r="C51"/>
  <c r="E5"/>
  <c r="C52" l="1"/>
  <c r="E52" s="1"/>
  <c r="E51"/>
</calcChain>
</file>

<file path=xl/sharedStrings.xml><?xml version="1.0" encoding="utf-8"?>
<sst xmlns="http://schemas.openxmlformats.org/spreadsheetml/2006/main" count="107" uniqueCount="103">
  <si>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</si>
  <si>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</si>
  <si>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</si>
  <si>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</si>
  <si>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</si>
  <si>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</si>
  <si>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</si>
  <si>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</si>
  <si>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</si>
  <si>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</si>
  <si>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</si>
  <si>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</si>
  <si>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</si>
  <si>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</si>
  <si>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</si>
  <si>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</si>
  <si>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</si>
  <si>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</si>
  <si>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</si>
  <si>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</si>
  <si>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</si>
  <si>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</si>
  <si>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</si>
  <si>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</si>
  <si>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</si>
  <si>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</si>
  <si>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</si>
  <si>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</si>
  <si>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</si>
  <si>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</si>
  <si>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</si>
  <si>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</si>
  <si>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</si>
  <si>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</si>
  <si>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</si>
  <si>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</si>
  <si>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</si>
  <si>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</si>
  <si>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</si>
  <si>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</si>
  <si>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</si>
  <si>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</si>
  <si>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</si>
  <si>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</si>
  <si>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</si>
  <si>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</si>
  <si>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</si>
  <si>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</si>
  <si>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</si>
  <si>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</si>
  <si>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(РАБОТ) И КОМПЕНСАЦИИ ЗАТРАТ ГОСУДАРСТВА</t>
  </si>
  <si>
    <t>1 13 00000 00 0000 000</t>
  </si>
  <si>
    <t xml:space="preserve">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</si>
  <si>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</si>
  <si>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</si>
  <si>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1 16 00000 00 0000 000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</si>
  <si>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</si>
  <si>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</si>
  <si>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</si>
  <si>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</si>
  <si>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</si>
  <si>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</si>
  <si>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</si>
  <si>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</si>
  <si>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</si>
  <si>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</si>
  <si>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</si>
  <si>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</si>
  <si>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</si>
  <si>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</si>
  <si>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</si>
  <si>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</si>
  <si>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</si>
  <si>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</si>
  <si>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</si>
  <si>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2 02 10000 00 0000 150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</si>
  <si>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</si>
  <si>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</si>
  <si>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</si>
  <si>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</si>
  <si>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</si>
  <si>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</si>
  <si>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</si>
  <si>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</si>
  <si>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</si>
  <si>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</si>
  <si>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</si>
  <si>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</si>
  <si>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</si>
  <si>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</si>
  <si>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</si>
  <si>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</si>
  <si>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</si>
  <si>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</si>
  <si>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</si>
  <si>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1 16 10031 10 0000 140</t>
  </si>
  <si>
    <t>Дотация на выравнивание бюджетной обеспеченности субъектов Российской Федерации и муниципальных образований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</si>
  <si>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</si>
  <si>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</si>
  <si>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</si>
  <si>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плановый период 2021-2022 гг.</t>
  </si>
  <si>
    <t>Изменения</t>
  </si>
  <si>
    <t>РСД от 00.00.20_ г.  №000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</si>
</sst>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2" fontId="9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28" workbookViewId="0">
      <selection activeCell="A33" sqref="A33:H33"/>
    </sheetView>
  </sheetViews>
  <sheetFormatPr defaultRowHeight="12.75"/>
  <cols>
    <col min="1" max="1" width="23.5703125" style="45" customWidth="1"/>
    <col min="2" max="2" width="47" style="3" customWidth="1"/>
    <col min="3" max="3" width="15.85546875" style="3" customWidth="1"/>
    <col min="4" max="4" width="16.85546875" style="3" customWidth="1"/>
    <col min="5" max="5" width="15.85546875" style="3" customWidth="1"/>
    <col min="6" max="6" width="17.42578125" style="3" customWidth="1"/>
    <col min="7" max="7" width="16.85546875" style="3" customWidth="1"/>
    <col min="8" max="8" width="15.85546875" style="3" customWidth="1"/>
    <col min="9" max="16384" width="9.140625" style="3"/>
  </cols>
  <sheetData>
    <row r="1" spans="1:8" ht="14.25">
      <c r="A1" s="3"/>
      <c r="B1" s="57" t="s">
        <v>24</v>
      </c>
      <c r="C1" s="57"/>
      <c r="D1" s="57"/>
      <c r="E1" s="57"/>
      <c r="F1" s="57"/>
    </row>
    <row r="2" spans="1:8" ht="15.75" customHeight="1">
      <c r="A2" s="3"/>
      <c r="B2" s="58" t="s">
        <v>100</v>
      </c>
      <c r="C2" s="58"/>
      <c r="D2" s="58"/>
      <c r="E2" s="58"/>
      <c r="F2" s="58"/>
    </row>
    <row r="3" spans="1:8" ht="14.25">
      <c r="A3" s="1"/>
      <c r="B3" s="1"/>
      <c r="C3" s="1"/>
      <c r="D3" s="52"/>
      <c r="E3" s="52"/>
      <c r="G3" s="54"/>
      <c r="H3" s="6" t="s">
        <v>17</v>
      </c>
    </row>
    <row r="4" spans="1:8" s="21" customFormat="1" ht="25.5">
      <c r="A4" s="28" t="s">
        <v>0</v>
      </c>
      <c r="B4" s="28" t="s">
        <v>1</v>
      </c>
      <c r="C4" s="5">
        <v>2021</v>
      </c>
      <c r="D4" s="5" t="s">
        <v>101</v>
      </c>
      <c r="E4" s="53" t="s">
        <v>102</v>
      </c>
      <c r="F4" s="29">
        <v>2022</v>
      </c>
      <c r="G4" s="5" t="s">
        <v>101</v>
      </c>
      <c r="H4" s="53" t="s">
        <v>102</v>
      </c>
    </row>
    <row r="5" spans="1:8" s="10" customFormat="1" ht="14.25">
      <c r="A5" s="19" t="s">
        <v>2</v>
      </c>
      <c r="B5" s="20" t="s">
        <v>41</v>
      </c>
      <c r="C5" s="30">
        <f>C6+C31</f>
        <v>7612357</v>
      </c>
      <c r="D5" s="30">
        <v>0</v>
      </c>
      <c r="E5" s="30">
        <f t="shared" ref="E5:E36" si="0">C5+D5</f>
        <v>7612357</v>
      </c>
      <c r="F5" s="30">
        <f>F6+F31</f>
        <v>8890625</v>
      </c>
      <c r="G5" s="30">
        <v>0</v>
      </c>
      <c r="H5" s="30">
        <f>F5+G5</f>
        <v>8890625</v>
      </c>
    </row>
    <row r="6" spans="1:8" s="10" customFormat="1" ht="12" customHeight="1">
      <c r="A6" s="15"/>
      <c r="B6" s="22" t="s">
        <v>42</v>
      </c>
      <c r="C6" s="31">
        <f>C12+C17+C29+C7+C20</f>
        <v>5208000</v>
      </c>
      <c r="D6" s="31">
        <v>0</v>
      </c>
      <c r="E6" s="30">
        <f t="shared" si="0"/>
        <v>5208000</v>
      </c>
      <c r="F6" s="30">
        <f>F7+F12+F17+F20+F29</f>
        <v>5744100</v>
      </c>
      <c r="G6" s="31">
        <v>0</v>
      </c>
      <c r="H6" s="30">
        <f t="shared" ref="H6:H53" si="1">F6+G6</f>
        <v>5744100</v>
      </c>
    </row>
    <row r="7" spans="1:8" s="9" customFormat="1" ht="15" customHeight="1">
      <c r="A7" s="15" t="s">
        <v>3</v>
      </c>
      <c r="B7" s="22" t="s">
        <v>40</v>
      </c>
      <c r="C7" s="31">
        <f>C8</f>
        <v>4217820</v>
      </c>
      <c r="D7" s="31">
        <v>0</v>
      </c>
      <c r="E7" s="30">
        <f t="shared" si="0"/>
        <v>4217820</v>
      </c>
      <c r="F7" s="30">
        <f>F8</f>
        <v>4187920</v>
      </c>
      <c r="G7" s="31">
        <v>0</v>
      </c>
      <c r="H7" s="30">
        <f t="shared" si="1"/>
        <v>4187920</v>
      </c>
    </row>
    <row r="8" spans="1:8" s="9" customFormat="1" ht="19.5" customHeight="1">
      <c r="A8" s="18" t="s">
        <v>4</v>
      </c>
      <c r="B8" s="23" t="s">
        <v>5</v>
      </c>
      <c r="C8" s="12">
        <f>C9+C10+C11</f>
        <v>4217820</v>
      </c>
      <c r="D8" s="12">
        <v>0</v>
      </c>
      <c r="E8" s="30">
        <f t="shared" si="0"/>
        <v>4217820</v>
      </c>
      <c r="F8" s="33">
        <f>F9+F10+F11</f>
        <v>4187920</v>
      </c>
      <c r="G8" s="12">
        <v>0</v>
      </c>
      <c r="H8" s="30">
        <f t="shared" si="1"/>
        <v>4187920</v>
      </c>
    </row>
    <row r="9" spans="1:8" s="9" customFormat="1" ht="69.75" customHeight="1">
      <c r="A9" s="16" t="s">
        <v>20</v>
      </c>
      <c r="B9" s="4" t="s">
        <v>21</v>
      </c>
      <c r="C9" s="12">
        <v>4017320</v>
      </c>
      <c r="D9" s="12">
        <v>0</v>
      </c>
      <c r="E9" s="30">
        <f t="shared" si="0"/>
        <v>4017320</v>
      </c>
      <c r="F9" s="33">
        <v>4167320</v>
      </c>
      <c r="G9" s="12">
        <v>0</v>
      </c>
      <c r="H9" s="30">
        <f t="shared" si="1"/>
        <v>4167320</v>
      </c>
    </row>
    <row r="10" spans="1:8" s="9" customFormat="1" ht="89.25" customHeight="1">
      <c r="A10" s="16" t="s">
        <v>60</v>
      </c>
      <c r="B10" s="4" t="s">
        <v>61</v>
      </c>
      <c r="C10" s="11">
        <v>500</v>
      </c>
      <c r="D10" s="12">
        <v>0</v>
      </c>
      <c r="E10" s="30">
        <f t="shared" si="0"/>
        <v>500</v>
      </c>
      <c r="F10" s="33">
        <v>600</v>
      </c>
      <c r="G10" s="12">
        <v>0</v>
      </c>
      <c r="H10" s="30">
        <f t="shared" si="1"/>
        <v>600</v>
      </c>
    </row>
    <row r="11" spans="1:8" s="9" customFormat="1" ht="48.75" customHeight="1">
      <c r="A11" s="16" t="s">
        <v>32</v>
      </c>
      <c r="B11" s="4" t="s">
        <v>33</v>
      </c>
      <c r="C11" s="12">
        <v>200000</v>
      </c>
      <c r="D11" s="12">
        <v>0</v>
      </c>
      <c r="E11" s="30">
        <f t="shared" si="0"/>
        <v>200000</v>
      </c>
      <c r="F11" s="33">
        <v>20000</v>
      </c>
      <c r="G11" s="12">
        <v>0</v>
      </c>
      <c r="H11" s="30">
        <f t="shared" si="1"/>
        <v>20000</v>
      </c>
    </row>
    <row r="12" spans="1:8" s="9" customFormat="1" ht="51.75" customHeight="1">
      <c r="A12" s="15" t="s">
        <v>58</v>
      </c>
      <c r="B12" s="7" t="s">
        <v>59</v>
      </c>
      <c r="C12" s="31">
        <f>C13+C14+C15+C16</f>
        <v>803000</v>
      </c>
      <c r="D12" s="31">
        <v>0</v>
      </c>
      <c r="E12" s="30">
        <f t="shared" si="0"/>
        <v>803000</v>
      </c>
      <c r="F12" s="30">
        <f>F13+F14+F15+F16</f>
        <v>1336000</v>
      </c>
      <c r="G12" s="31">
        <v>0</v>
      </c>
      <c r="H12" s="30">
        <f t="shared" si="1"/>
        <v>1336000</v>
      </c>
    </row>
    <row r="13" spans="1:8" s="9" customFormat="1" ht="108.75" customHeight="1">
      <c r="A13" s="16" t="s">
        <v>62</v>
      </c>
      <c r="B13" s="4" t="s">
        <v>63</v>
      </c>
      <c r="C13" s="12">
        <v>300000</v>
      </c>
      <c r="D13" s="12">
        <v>0</v>
      </c>
      <c r="E13" s="30">
        <f t="shared" si="0"/>
        <v>300000</v>
      </c>
      <c r="F13" s="33">
        <v>300000</v>
      </c>
      <c r="G13" s="12">
        <v>0</v>
      </c>
      <c r="H13" s="30">
        <f t="shared" si="1"/>
        <v>300000</v>
      </c>
    </row>
    <row r="14" spans="1:8" s="9" customFormat="1" ht="130.5" customHeight="1">
      <c r="A14" s="16" t="s">
        <v>64</v>
      </c>
      <c r="B14" s="13" t="s">
        <v>65</v>
      </c>
      <c r="C14" s="12">
        <v>3000</v>
      </c>
      <c r="D14" s="12">
        <v>0</v>
      </c>
      <c r="E14" s="30">
        <f t="shared" si="0"/>
        <v>3000</v>
      </c>
      <c r="F14" s="33">
        <v>6000</v>
      </c>
      <c r="G14" s="12">
        <v>0</v>
      </c>
      <c r="H14" s="30">
        <f t="shared" si="1"/>
        <v>6000</v>
      </c>
    </row>
    <row r="15" spans="1:8" s="9" customFormat="1" ht="105.75" customHeight="1">
      <c r="A15" s="16" t="s">
        <v>66</v>
      </c>
      <c r="B15" s="4" t="s">
        <v>67</v>
      </c>
      <c r="C15" s="12">
        <v>560000</v>
      </c>
      <c r="D15" s="12">
        <v>0</v>
      </c>
      <c r="E15" s="30">
        <f t="shared" si="0"/>
        <v>560000</v>
      </c>
      <c r="F15" s="33">
        <v>1090000</v>
      </c>
      <c r="G15" s="12">
        <v>0</v>
      </c>
      <c r="H15" s="30">
        <f t="shared" si="1"/>
        <v>1090000</v>
      </c>
    </row>
    <row r="16" spans="1:8" s="10" customFormat="1" ht="51" customHeight="1">
      <c r="A16" s="16" t="s">
        <v>68</v>
      </c>
      <c r="B16" s="4" t="s">
        <v>69</v>
      </c>
      <c r="C16" s="32">
        <v>-60000</v>
      </c>
      <c r="D16" s="56">
        <v>0</v>
      </c>
      <c r="E16" s="30">
        <f t="shared" si="0"/>
        <v>-60000</v>
      </c>
      <c r="F16" s="47">
        <v>-60000</v>
      </c>
      <c r="G16" s="56">
        <v>0</v>
      </c>
      <c r="H16" s="30">
        <f t="shared" si="1"/>
        <v>-60000</v>
      </c>
    </row>
    <row r="17" spans="1:8" s="40" customFormat="1" ht="14.25">
      <c r="A17" s="15" t="s">
        <v>70</v>
      </c>
      <c r="B17" s="7" t="s">
        <v>71</v>
      </c>
      <c r="C17" s="31">
        <f>C18</f>
        <v>1500</v>
      </c>
      <c r="D17" s="31">
        <v>0</v>
      </c>
      <c r="E17" s="30">
        <f t="shared" si="0"/>
        <v>1500</v>
      </c>
      <c r="F17" s="30">
        <f>F18</f>
        <v>1500</v>
      </c>
      <c r="G17" s="31">
        <v>0</v>
      </c>
      <c r="H17" s="30">
        <f t="shared" si="1"/>
        <v>1500</v>
      </c>
    </row>
    <row r="18" spans="1:8" s="9" customFormat="1" ht="30" customHeight="1">
      <c r="A18" s="18" t="s">
        <v>72</v>
      </c>
      <c r="B18" s="4" t="s">
        <v>73</v>
      </c>
      <c r="C18" s="12">
        <f>C19</f>
        <v>1500</v>
      </c>
      <c r="D18" s="12">
        <v>0</v>
      </c>
      <c r="E18" s="30">
        <f t="shared" si="0"/>
        <v>1500</v>
      </c>
      <c r="F18" s="33">
        <f>F19</f>
        <v>1500</v>
      </c>
      <c r="G18" s="12">
        <v>0</v>
      </c>
      <c r="H18" s="30">
        <f t="shared" si="1"/>
        <v>1500</v>
      </c>
    </row>
    <row r="19" spans="1:8" s="41" customFormat="1" ht="29.25" customHeight="1">
      <c r="A19" s="16" t="s">
        <v>74</v>
      </c>
      <c r="B19" s="4" t="s">
        <v>73</v>
      </c>
      <c r="C19" s="12">
        <v>1500</v>
      </c>
      <c r="D19" s="12">
        <v>0</v>
      </c>
      <c r="E19" s="30">
        <f t="shared" si="0"/>
        <v>1500</v>
      </c>
      <c r="F19" s="33">
        <v>1500</v>
      </c>
      <c r="G19" s="12">
        <v>0</v>
      </c>
      <c r="H19" s="30">
        <f t="shared" si="1"/>
        <v>1500</v>
      </c>
    </row>
    <row r="20" spans="1:8" s="9" customFormat="1" ht="14.25">
      <c r="A20" s="15" t="s">
        <v>6</v>
      </c>
      <c r="B20" s="22" t="s">
        <v>43</v>
      </c>
      <c r="C20" s="31">
        <f>C21+C26+C23</f>
        <v>175680</v>
      </c>
      <c r="D20" s="31">
        <v>0</v>
      </c>
      <c r="E20" s="30">
        <f t="shared" si="0"/>
        <v>175680</v>
      </c>
      <c r="F20" s="30">
        <f>F21+F26+F23</f>
        <v>208680</v>
      </c>
      <c r="G20" s="31">
        <v>0</v>
      </c>
      <c r="H20" s="30">
        <f t="shared" si="1"/>
        <v>208680</v>
      </c>
    </row>
    <row r="21" spans="1:8" s="9" customFormat="1" ht="29.25" customHeight="1">
      <c r="A21" s="18" t="s">
        <v>7</v>
      </c>
      <c r="B21" s="24" t="s">
        <v>8</v>
      </c>
      <c r="C21" s="12">
        <f>C22</f>
        <v>135000</v>
      </c>
      <c r="D21" s="12">
        <v>0</v>
      </c>
      <c r="E21" s="30">
        <f t="shared" si="0"/>
        <v>135000</v>
      </c>
      <c r="F21" s="33">
        <f>F22</f>
        <v>140000</v>
      </c>
      <c r="G21" s="12">
        <v>0</v>
      </c>
      <c r="H21" s="30">
        <f t="shared" si="1"/>
        <v>140000</v>
      </c>
    </row>
    <row r="22" spans="1:8" s="10" customFormat="1" ht="45" customHeight="1">
      <c r="A22" s="16" t="s">
        <v>9</v>
      </c>
      <c r="B22" s="4" t="s">
        <v>30</v>
      </c>
      <c r="C22" s="12">
        <v>135000</v>
      </c>
      <c r="D22" s="12">
        <v>0</v>
      </c>
      <c r="E22" s="30">
        <f t="shared" si="0"/>
        <v>135000</v>
      </c>
      <c r="F22" s="33">
        <v>140000</v>
      </c>
      <c r="G22" s="12">
        <v>0</v>
      </c>
      <c r="H22" s="30">
        <f t="shared" si="1"/>
        <v>140000</v>
      </c>
    </row>
    <row r="23" spans="1:8" s="10" customFormat="1" ht="45" customHeight="1">
      <c r="A23" s="15" t="s">
        <v>88</v>
      </c>
      <c r="B23" s="7" t="s">
        <v>89</v>
      </c>
      <c r="C23" s="31">
        <f>C24+C25</f>
        <v>32680</v>
      </c>
      <c r="D23" s="31">
        <v>0</v>
      </c>
      <c r="E23" s="30">
        <f t="shared" si="0"/>
        <v>32680</v>
      </c>
      <c r="F23" s="30">
        <f>F24+F25</f>
        <v>32680</v>
      </c>
      <c r="G23" s="31">
        <v>0</v>
      </c>
      <c r="H23" s="30">
        <f t="shared" si="1"/>
        <v>32680</v>
      </c>
    </row>
    <row r="24" spans="1:8" s="10" customFormat="1" ht="45" customHeight="1">
      <c r="A24" s="16" t="s">
        <v>90</v>
      </c>
      <c r="B24" s="4" t="s">
        <v>92</v>
      </c>
      <c r="C24" s="12">
        <v>680</v>
      </c>
      <c r="D24" s="12">
        <v>0</v>
      </c>
      <c r="E24" s="30">
        <f t="shared" si="0"/>
        <v>680</v>
      </c>
      <c r="F24" s="33">
        <v>680</v>
      </c>
      <c r="G24" s="12">
        <v>0</v>
      </c>
      <c r="H24" s="30">
        <f t="shared" si="1"/>
        <v>680</v>
      </c>
    </row>
    <row r="25" spans="1:8" s="10" customFormat="1" ht="45" customHeight="1">
      <c r="A25" s="16" t="s">
        <v>91</v>
      </c>
      <c r="B25" s="4" t="s">
        <v>93</v>
      </c>
      <c r="C25" s="12">
        <v>32000</v>
      </c>
      <c r="D25" s="12">
        <v>0</v>
      </c>
      <c r="E25" s="30">
        <f t="shared" si="0"/>
        <v>32000</v>
      </c>
      <c r="F25" s="33">
        <v>32000</v>
      </c>
      <c r="G25" s="12">
        <v>0</v>
      </c>
      <c r="H25" s="30">
        <f t="shared" si="1"/>
        <v>32000</v>
      </c>
    </row>
    <row r="26" spans="1:8" s="9" customFormat="1" ht="31.5" customHeight="1">
      <c r="A26" s="15" t="s">
        <v>10</v>
      </c>
      <c r="B26" s="25" t="s">
        <v>44</v>
      </c>
      <c r="C26" s="31">
        <f>C27+C28</f>
        <v>8000</v>
      </c>
      <c r="D26" s="31">
        <v>0</v>
      </c>
      <c r="E26" s="30">
        <f t="shared" si="0"/>
        <v>8000</v>
      </c>
      <c r="F26" s="30">
        <f>F27+F28</f>
        <v>36000</v>
      </c>
      <c r="G26" s="31">
        <v>0</v>
      </c>
      <c r="H26" s="30">
        <f t="shared" si="1"/>
        <v>36000</v>
      </c>
    </row>
    <row r="27" spans="1:8" s="10" customFormat="1" ht="50.25" customHeight="1">
      <c r="A27" s="16" t="s">
        <v>27</v>
      </c>
      <c r="B27" s="4" t="s">
        <v>26</v>
      </c>
      <c r="C27" s="12">
        <v>2000</v>
      </c>
      <c r="D27" s="12">
        <v>0</v>
      </c>
      <c r="E27" s="30">
        <f t="shared" si="0"/>
        <v>2000</v>
      </c>
      <c r="F27" s="33">
        <v>14000</v>
      </c>
      <c r="G27" s="12">
        <v>0</v>
      </c>
      <c r="H27" s="30">
        <f t="shared" si="1"/>
        <v>14000</v>
      </c>
    </row>
    <row r="28" spans="1:8" s="10" customFormat="1" ht="39" customHeight="1">
      <c r="A28" s="16" t="s">
        <v>28</v>
      </c>
      <c r="B28" s="4" t="s">
        <v>29</v>
      </c>
      <c r="C28" s="12">
        <v>6000</v>
      </c>
      <c r="D28" s="12">
        <v>0</v>
      </c>
      <c r="E28" s="30">
        <f t="shared" si="0"/>
        <v>6000</v>
      </c>
      <c r="F28" s="33">
        <v>22000</v>
      </c>
      <c r="G28" s="12">
        <v>0</v>
      </c>
      <c r="H28" s="30">
        <f t="shared" si="1"/>
        <v>22000</v>
      </c>
    </row>
    <row r="29" spans="1:8" s="14" customFormat="1" ht="29.25" customHeight="1">
      <c r="A29" s="17" t="s">
        <v>47</v>
      </c>
      <c r="B29" s="7" t="s">
        <v>46</v>
      </c>
      <c r="C29" s="8">
        <f>C30</f>
        <v>10000</v>
      </c>
      <c r="D29" s="31">
        <v>0</v>
      </c>
      <c r="E29" s="30">
        <f t="shared" si="0"/>
        <v>10000</v>
      </c>
      <c r="F29" s="30">
        <f>F30</f>
        <v>10000</v>
      </c>
      <c r="G29" s="31">
        <v>0</v>
      </c>
      <c r="H29" s="30">
        <f t="shared" si="1"/>
        <v>10000</v>
      </c>
    </row>
    <row r="30" spans="1:8" s="42" customFormat="1" ht="65.25" customHeight="1">
      <c r="A30" s="16" t="s">
        <v>18</v>
      </c>
      <c r="B30" s="4" t="s">
        <v>19</v>
      </c>
      <c r="C30" s="11">
        <v>10000</v>
      </c>
      <c r="D30" s="12">
        <v>0</v>
      </c>
      <c r="E30" s="30">
        <f t="shared" si="0"/>
        <v>10000</v>
      </c>
      <c r="F30" s="33">
        <v>10000</v>
      </c>
      <c r="G30" s="12">
        <v>0</v>
      </c>
      <c r="H30" s="30">
        <f t="shared" si="1"/>
        <v>10000</v>
      </c>
    </row>
    <row r="31" spans="1:8" s="14" customFormat="1" ht="25.5" customHeight="1">
      <c r="A31" s="15"/>
      <c r="B31" s="22" t="s">
        <v>45</v>
      </c>
      <c r="C31" s="31">
        <f>C32+C34</f>
        <v>2404357</v>
      </c>
      <c r="D31" s="31">
        <v>0</v>
      </c>
      <c r="E31" s="30">
        <f t="shared" si="0"/>
        <v>2404357</v>
      </c>
      <c r="F31" s="30">
        <f>F32+F35</f>
        <v>3146525</v>
      </c>
      <c r="G31" s="31">
        <v>0</v>
      </c>
      <c r="H31" s="30">
        <f t="shared" si="1"/>
        <v>3146525</v>
      </c>
    </row>
    <row r="32" spans="1:8" s="14" customFormat="1" ht="25.5" customHeight="1">
      <c r="A32" s="15" t="s">
        <v>49</v>
      </c>
      <c r="B32" s="7" t="s">
        <v>48</v>
      </c>
      <c r="C32" s="31">
        <f>C33</f>
        <v>2224357</v>
      </c>
      <c r="D32" s="31">
        <v>0</v>
      </c>
      <c r="E32" s="30">
        <f t="shared" si="0"/>
        <v>2224357</v>
      </c>
      <c r="F32" s="30">
        <f>F33</f>
        <v>2966525</v>
      </c>
      <c r="G32" s="31">
        <v>0</v>
      </c>
      <c r="H32" s="30">
        <f t="shared" si="1"/>
        <v>2966525</v>
      </c>
    </row>
    <row r="33" spans="1:8" s="42" customFormat="1" ht="25.5" customHeight="1">
      <c r="A33" s="60" t="s">
        <v>25</v>
      </c>
      <c r="B33" s="61" t="s">
        <v>31</v>
      </c>
      <c r="C33" s="62">
        <v>2224357</v>
      </c>
      <c r="D33" s="62">
        <v>0</v>
      </c>
      <c r="E33" s="63">
        <f t="shared" si="0"/>
        <v>2224357</v>
      </c>
      <c r="F33" s="64">
        <v>2966525</v>
      </c>
      <c r="G33" s="62">
        <v>0</v>
      </c>
      <c r="H33" s="63">
        <f t="shared" si="1"/>
        <v>2966525</v>
      </c>
    </row>
    <row r="34" spans="1:8" s="9" customFormat="1" ht="36" customHeight="1">
      <c r="A34" s="15" t="s">
        <v>51</v>
      </c>
      <c r="B34" s="7" t="s">
        <v>50</v>
      </c>
      <c r="C34" s="36">
        <f>C35+C36</f>
        <v>180000</v>
      </c>
      <c r="D34" s="35">
        <v>0</v>
      </c>
      <c r="E34" s="30">
        <f t="shared" si="0"/>
        <v>180000</v>
      </c>
      <c r="F34" s="30">
        <f>F35</f>
        <v>180000</v>
      </c>
      <c r="G34" s="35">
        <v>0</v>
      </c>
      <c r="H34" s="30">
        <f t="shared" si="1"/>
        <v>180000</v>
      </c>
    </row>
    <row r="35" spans="1:8" s="9" customFormat="1" ht="23.25" customHeight="1">
      <c r="A35" s="18" t="s">
        <v>34</v>
      </c>
      <c r="B35" s="4" t="s">
        <v>35</v>
      </c>
      <c r="C35" s="37">
        <v>180000</v>
      </c>
      <c r="D35" s="34">
        <v>0</v>
      </c>
      <c r="E35" s="30">
        <f t="shared" si="0"/>
        <v>180000</v>
      </c>
      <c r="F35" s="33">
        <v>180000</v>
      </c>
      <c r="G35" s="34">
        <v>0</v>
      </c>
      <c r="H35" s="30">
        <f t="shared" si="1"/>
        <v>180000</v>
      </c>
    </row>
    <row r="36" spans="1:8" s="9" customFormat="1" ht="42.75" customHeight="1">
      <c r="A36" s="18" t="s">
        <v>52</v>
      </c>
      <c r="B36" s="4" t="s">
        <v>53</v>
      </c>
      <c r="C36" s="34">
        <v>0</v>
      </c>
      <c r="D36" s="34">
        <v>0</v>
      </c>
      <c r="E36" s="30">
        <f t="shared" si="0"/>
        <v>0</v>
      </c>
      <c r="F36" s="30">
        <v>0</v>
      </c>
      <c r="G36" s="34">
        <v>0</v>
      </c>
      <c r="H36" s="30">
        <f t="shared" si="1"/>
        <v>0</v>
      </c>
    </row>
    <row r="37" spans="1:8" s="9" customFormat="1" ht="36" customHeight="1">
      <c r="A37" s="15" t="s">
        <v>55</v>
      </c>
      <c r="B37" s="7" t="s">
        <v>54</v>
      </c>
      <c r="C37" s="35">
        <v>0</v>
      </c>
      <c r="D37" s="35">
        <v>0</v>
      </c>
      <c r="E37" s="30">
        <f t="shared" ref="E37:E53" si="2">C37+D37</f>
        <v>0</v>
      </c>
      <c r="F37" s="30">
        <v>0</v>
      </c>
      <c r="G37" s="35">
        <v>0</v>
      </c>
      <c r="H37" s="30">
        <f t="shared" si="1"/>
        <v>0</v>
      </c>
    </row>
    <row r="38" spans="1:8" s="9" customFormat="1" ht="43.5" customHeight="1">
      <c r="A38" s="18" t="s">
        <v>95</v>
      </c>
      <c r="B38" s="4" t="s">
        <v>94</v>
      </c>
      <c r="C38" s="34">
        <v>0</v>
      </c>
      <c r="D38" s="34">
        <v>0</v>
      </c>
      <c r="E38" s="30">
        <f t="shared" si="2"/>
        <v>0</v>
      </c>
      <c r="F38" s="33">
        <v>0</v>
      </c>
      <c r="G38" s="34">
        <v>0</v>
      </c>
      <c r="H38" s="30">
        <f t="shared" si="1"/>
        <v>0</v>
      </c>
    </row>
    <row r="39" spans="1:8" s="9" customFormat="1" ht="14.25">
      <c r="A39" s="19" t="s">
        <v>11</v>
      </c>
      <c r="B39" s="20" t="s">
        <v>39</v>
      </c>
      <c r="C39" s="30">
        <f>C40</f>
        <v>42781329.900000006</v>
      </c>
      <c r="D39" s="30">
        <f>D40</f>
        <v>-10704420.800000001</v>
      </c>
      <c r="E39" s="30">
        <f t="shared" si="2"/>
        <v>32076909.100000005</v>
      </c>
      <c r="F39" s="30">
        <f>F40</f>
        <v>34184231.980000004</v>
      </c>
      <c r="G39" s="30">
        <f>G40</f>
        <v>-1662460</v>
      </c>
      <c r="H39" s="30">
        <f t="shared" si="1"/>
        <v>32521771.980000004</v>
      </c>
    </row>
    <row r="40" spans="1:8" s="9" customFormat="1" ht="26.25" customHeight="1">
      <c r="A40" s="15" t="s">
        <v>12</v>
      </c>
      <c r="B40" s="7" t="s">
        <v>13</v>
      </c>
      <c r="C40" s="31">
        <f>C48+C42+C41</f>
        <v>42781329.900000006</v>
      </c>
      <c r="D40" s="31">
        <f>D46</f>
        <v>-10704420.800000001</v>
      </c>
      <c r="E40" s="30">
        <f t="shared" si="2"/>
        <v>32076909.100000005</v>
      </c>
      <c r="F40" s="30">
        <f>F42+F46+F41</f>
        <v>34184231.980000004</v>
      </c>
      <c r="G40" s="31">
        <f>G46</f>
        <v>-1662460</v>
      </c>
      <c r="H40" s="30">
        <f t="shared" si="1"/>
        <v>32521771.980000004</v>
      </c>
    </row>
    <row r="41" spans="1:8" s="9" customFormat="1" ht="51" customHeight="1">
      <c r="A41" s="18" t="s">
        <v>75</v>
      </c>
      <c r="B41" s="4" t="s">
        <v>96</v>
      </c>
      <c r="C41" s="12">
        <f>65160+2989700+6450900</f>
        <v>9505760</v>
      </c>
      <c r="D41" s="12">
        <v>0</v>
      </c>
      <c r="E41" s="30">
        <f t="shared" si="2"/>
        <v>9505760</v>
      </c>
      <c r="F41" s="33">
        <f>65090+2989700+6444300</f>
        <v>9499090</v>
      </c>
      <c r="G41" s="12">
        <v>0</v>
      </c>
      <c r="H41" s="30">
        <f t="shared" si="1"/>
        <v>9499090</v>
      </c>
    </row>
    <row r="42" spans="1:8" s="10" customFormat="1" ht="24" customHeight="1">
      <c r="A42" s="15" t="s">
        <v>76</v>
      </c>
      <c r="B42" s="7" t="s">
        <v>14</v>
      </c>
      <c r="C42" s="31">
        <f>C43+C44+C45</f>
        <v>293711.05</v>
      </c>
      <c r="D42" s="31">
        <v>0</v>
      </c>
      <c r="E42" s="30">
        <f t="shared" si="2"/>
        <v>293711.05</v>
      </c>
      <c r="F42" s="30">
        <f>F43+F44+F45</f>
        <v>300211.05</v>
      </c>
      <c r="G42" s="31">
        <v>0</v>
      </c>
      <c r="H42" s="30">
        <f t="shared" si="1"/>
        <v>300211.05</v>
      </c>
    </row>
    <row r="43" spans="1:8" s="9" customFormat="1" ht="45.75" customHeight="1">
      <c r="A43" s="18" t="s">
        <v>77</v>
      </c>
      <c r="B43" s="4" t="s">
        <v>87</v>
      </c>
      <c r="C43" s="12">
        <v>551.44000000000005</v>
      </c>
      <c r="D43" s="12">
        <v>0</v>
      </c>
      <c r="E43" s="30">
        <f t="shared" si="2"/>
        <v>551.44000000000005</v>
      </c>
      <c r="F43" s="33">
        <v>551.44000000000005</v>
      </c>
      <c r="G43" s="12">
        <v>0</v>
      </c>
      <c r="H43" s="30">
        <f t="shared" si="1"/>
        <v>551.44000000000005</v>
      </c>
    </row>
    <row r="44" spans="1:8" s="10" customFormat="1" ht="26.25" customHeight="1">
      <c r="A44" s="16" t="s">
        <v>78</v>
      </c>
      <c r="B44" s="4" t="s">
        <v>15</v>
      </c>
      <c r="C44" s="12">
        <v>72059.61</v>
      </c>
      <c r="D44" s="12">
        <v>0</v>
      </c>
      <c r="E44" s="30">
        <f t="shared" si="2"/>
        <v>72059.61</v>
      </c>
      <c r="F44" s="33">
        <v>72059.61</v>
      </c>
      <c r="G44" s="12">
        <v>0</v>
      </c>
      <c r="H44" s="30">
        <f t="shared" si="1"/>
        <v>72059.61</v>
      </c>
    </row>
    <row r="45" spans="1:8" s="9" customFormat="1" ht="44.25" customHeight="1">
      <c r="A45" s="16" t="s">
        <v>79</v>
      </c>
      <c r="B45" s="4" t="s">
        <v>23</v>
      </c>
      <c r="C45" s="12">
        <v>221100</v>
      </c>
      <c r="D45" s="12">
        <v>0</v>
      </c>
      <c r="E45" s="30">
        <f t="shared" si="2"/>
        <v>221100</v>
      </c>
      <c r="F45" s="33">
        <v>227600</v>
      </c>
      <c r="G45" s="12">
        <v>0</v>
      </c>
      <c r="H45" s="30">
        <f t="shared" si="1"/>
        <v>227600</v>
      </c>
    </row>
    <row r="46" spans="1:8" s="10" customFormat="1" ht="33.75" customHeight="1">
      <c r="A46" s="17" t="s">
        <v>80</v>
      </c>
      <c r="B46" s="7" t="s">
        <v>22</v>
      </c>
      <c r="C46" s="31">
        <f>C48</f>
        <v>32981858.850000001</v>
      </c>
      <c r="D46" s="31">
        <f>D48</f>
        <v>-10704420.800000001</v>
      </c>
      <c r="E46" s="30">
        <f t="shared" si="2"/>
        <v>22277438.050000001</v>
      </c>
      <c r="F46" s="30">
        <f>F47+F48</f>
        <v>24384930.93</v>
      </c>
      <c r="G46" s="31">
        <f>G48</f>
        <v>-1662460</v>
      </c>
      <c r="H46" s="30">
        <f t="shared" si="1"/>
        <v>22722470.93</v>
      </c>
    </row>
    <row r="47" spans="1:8" s="9" customFormat="1" ht="50.25" customHeight="1">
      <c r="A47" s="16" t="s">
        <v>81</v>
      </c>
      <c r="B47" s="4" t="s">
        <v>82</v>
      </c>
      <c r="C47" s="12">
        <v>0</v>
      </c>
      <c r="D47" s="12">
        <v>0</v>
      </c>
      <c r="E47" s="30">
        <f t="shared" si="2"/>
        <v>0</v>
      </c>
      <c r="F47" s="30">
        <v>0</v>
      </c>
      <c r="G47" s="12">
        <v>0</v>
      </c>
      <c r="H47" s="30">
        <f t="shared" si="1"/>
        <v>0</v>
      </c>
    </row>
    <row r="48" spans="1:8" s="10" customFormat="1" ht="27.75" customHeight="1">
      <c r="A48" s="16" t="s">
        <v>83</v>
      </c>
      <c r="B48" s="4" t="s">
        <v>84</v>
      </c>
      <c r="C48" s="12">
        <f>113701+14200+14200+12580500+153820.39+4803171.23+15000000+7728156.69-7425890.46</f>
        <v>32981858.850000001</v>
      </c>
      <c r="D48" s="12">
        <v>-10704420.800000001</v>
      </c>
      <c r="E48" s="30">
        <f t="shared" si="2"/>
        <v>22277438.050000001</v>
      </c>
      <c r="F48" s="33">
        <f>113701+14200+14200+12407300+153820.39+19107600-7425890.46</f>
        <v>24384930.93</v>
      </c>
      <c r="G48" s="12">
        <v>-1662460</v>
      </c>
      <c r="H48" s="30">
        <f t="shared" si="1"/>
        <v>22722470.93</v>
      </c>
    </row>
    <row r="49" spans="1:11" s="10" customFormat="1" ht="37.5" customHeight="1">
      <c r="A49" s="17" t="s">
        <v>36</v>
      </c>
      <c r="B49" s="7" t="s">
        <v>38</v>
      </c>
      <c r="C49" s="31">
        <v>0</v>
      </c>
      <c r="D49" s="31">
        <v>0</v>
      </c>
      <c r="E49" s="30">
        <f t="shared" si="2"/>
        <v>0</v>
      </c>
      <c r="F49" s="30">
        <f>C49</f>
        <v>0</v>
      </c>
      <c r="G49" s="31">
        <v>0</v>
      </c>
      <c r="H49" s="30">
        <f t="shared" si="1"/>
        <v>0</v>
      </c>
    </row>
    <row r="50" spans="1:11" s="10" customFormat="1" ht="57.75" customHeight="1">
      <c r="A50" s="16" t="s">
        <v>85</v>
      </c>
      <c r="B50" s="4" t="s">
        <v>37</v>
      </c>
      <c r="C50" s="12">
        <v>0</v>
      </c>
      <c r="D50" s="12">
        <v>0</v>
      </c>
      <c r="E50" s="30">
        <f t="shared" si="2"/>
        <v>0</v>
      </c>
      <c r="F50" s="30">
        <f>C50</f>
        <v>0</v>
      </c>
      <c r="G50" s="12">
        <v>0</v>
      </c>
      <c r="H50" s="30">
        <f t="shared" si="1"/>
        <v>0</v>
      </c>
    </row>
    <row r="51" spans="1:11" s="43" customFormat="1" ht="28.5" customHeight="1">
      <c r="A51" s="17"/>
      <c r="B51" s="7" t="s">
        <v>16</v>
      </c>
      <c r="C51" s="31">
        <f>C5+C39</f>
        <v>50393686.900000006</v>
      </c>
      <c r="D51" s="31">
        <f>D39</f>
        <v>-10704420.800000001</v>
      </c>
      <c r="E51" s="30">
        <f t="shared" si="2"/>
        <v>39689266.100000009</v>
      </c>
      <c r="F51" s="30">
        <f>F5+F39</f>
        <v>43074856.980000004</v>
      </c>
      <c r="G51" s="31">
        <f>G39</f>
        <v>-1662460</v>
      </c>
      <c r="H51" s="30">
        <f t="shared" si="1"/>
        <v>41412396.980000004</v>
      </c>
    </row>
    <row r="52" spans="1:11" s="44" customFormat="1" ht="36.75" customHeight="1">
      <c r="A52" s="17"/>
      <c r="B52" s="7" t="s">
        <v>56</v>
      </c>
      <c r="C52" s="31">
        <f>C51</f>
        <v>50393686.900000006</v>
      </c>
      <c r="D52" s="31">
        <f>D51</f>
        <v>-10704420.800000001</v>
      </c>
      <c r="E52" s="30">
        <f t="shared" si="2"/>
        <v>39689266.100000009</v>
      </c>
      <c r="F52" s="30">
        <f>F51</f>
        <v>43074856.980000004</v>
      </c>
      <c r="G52" s="31">
        <f>G51</f>
        <v>-1662460</v>
      </c>
      <c r="H52" s="30">
        <f t="shared" si="1"/>
        <v>41412396.980000004</v>
      </c>
      <c r="I52" s="59"/>
      <c r="J52" s="59"/>
      <c r="K52" s="59"/>
    </row>
    <row r="53" spans="1:11" s="44" customFormat="1" ht="25.5" customHeight="1">
      <c r="A53" s="17"/>
      <c r="B53" s="7" t="s">
        <v>57</v>
      </c>
      <c r="C53" s="31">
        <v>0</v>
      </c>
      <c r="D53" s="31">
        <v>0</v>
      </c>
      <c r="E53" s="30">
        <f t="shared" si="2"/>
        <v>0</v>
      </c>
      <c r="F53" s="30">
        <f>C53</f>
        <v>0</v>
      </c>
      <c r="G53" s="31">
        <v>0</v>
      </c>
      <c r="H53" s="30">
        <f t="shared" si="1"/>
        <v>0</v>
      </c>
    </row>
    <row r="54" spans="1:11" s="45" customFormat="1" ht="21.75" customHeight="1">
      <c r="A54" s="26"/>
      <c r="B54" s="27"/>
      <c r="C54" s="38"/>
      <c r="D54" s="38"/>
      <c r="E54" s="38"/>
      <c r="F54" s="38"/>
      <c r="G54" s="38"/>
      <c r="H54" s="38"/>
    </row>
    <row r="55" spans="1:11">
      <c r="C55" s="2"/>
      <c r="D55" s="2"/>
      <c r="E55" s="2"/>
      <c r="F55" s="2"/>
      <c r="G55" s="2"/>
      <c r="H55" s="2"/>
    </row>
    <row r="56" spans="1:11" s="49" customFormat="1" ht="28.5" customHeight="1">
      <c r="A56" s="48" t="s">
        <v>97</v>
      </c>
      <c r="B56" s="7" t="s">
        <v>98</v>
      </c>
      <c r="C56" s="8">
        <f>C57+F58</f>
        <v>12531327.920000002</v>
      </c>
      <c r="D56" s="55">
        <v>0</v>
      </c>
      <c r="E56" s="55">
        <v>0</v>
      </c>
      <c r="F56" s="55">
        <f>F57+G58</f>
        <v>0</v>
      </c>
      <c r="G56" s="55">
        <v>0</v>
      </c>
      <c r="H56" s="55">
        <v>0</v>
      </c>
    </row>
    <row r="57" spans="1:11" s="51" customFormat="1" ht="36.75" customHeight="1">
      <c r="A57" s="50" t="s">
        <v>97</v>
      </c>
      <c r="B57" s="4" t="s">
        <v>99</v>
      </c>
      <c r="C57" s="11">
        <f>4803171.23+7728156.69</f>
        <v>12531327.920000002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</row>
    <row r="61" spans="1:11" s="46" customFormat="1">
      <c r="A61" s="39" t="s">
        <v>86</v>
      </c>
      <c r="B61" s="3"/>
      <c r="C61" s="2"/>
      <c r="D61" s="2"/>
      <c r="E61" s="2"/>
      <c r="F61" s="2"/>
      <c r="G61" s="2"/>
      <c r="H61" s="2"/>
    </row>
  </sheetData>
  <mergeCells count="3">
    <mergeCell ref="B1:F1"/>
    <mergeCell ref="B2:F2"/>
    <mergeCell ref="I52:K52"/>
  </mergeCells>
  <phoneticPr fontId="0" type="noConversion"/>
  <pageMargins left="0.47244094488188981" right="0.27559055118110237" top="0.41" bottom="0.37" header="0.43" footer="0.57999999999999996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2020-11-02T07:53:58Z</cp:lastPrinted>
  <dcterms:created xsi:type="dcterms:W3CDTF">1996-10-08T23:32:33Z</dcterms:created>
  <dcterms:modified xsi:type="dcterms:W3CDTF">2020-12-12T13:37:04Z</dcterms:modified>
</cp:coreProperties>
</file>