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9440" windowHeight="11760"/>
  </bookViews>
  <sheets>
    <sheet name="Доходы" sheetId="2" r:id="rId1"/>
  </sheets>
  <definedNames>
    <definedName name="_xlnm.Print_Titles" localSheetId="0">Доходы!$5:$5</definedName>
    <definedName name="_xlnm.Print_Area" localSheetId="0">Доходы!$B$1:$F$63</definedName>
  </definedNames>
  <calcPr calcId="124519"/>
</workbook>
</file>

<file path=xl/calcChain.xml><?xml version="1.0" encoding="utf-8"?>
<calcChain xmlns="http://schemas.openxmlformats.org/spreadsheetml/2006/main">
  <c r="F54" i="2"/>
  <c r="E50"/>
  <c r="F60"/>
  <c r="E60"/>
  <c r="F61"/>
  <c r="D41"/>
  <c r="D38" l="1"/>
  <c r="D60"/>
  <c r="E53"/>
  <c r="E48" l="1"/>
  <c r="E42" s="1"/>
  <c r="F40"/>
  <c r="F52"/>
  <c r="E51"/>
  <c r="D51"/>
  <c r="F51" l="1"/>
  <c r="E35"/>
  <c r="E6" s="1"/>
  <c r="E44"/>
  <c r="E41" s="1"/>
  <c r="F38"/>
  <c r="D53"/>
  <c r="D48"/>
  <c r="F48" s="1"/>
  <c r="D44"/>
  <c r="D43"/>
  <c r="F43" s="1"/>
  <c r="D35"/>
  <c r="D33"/>
  <c r="F33" s="1"/>
  <c r="D30"/>
  <c r="F30" s="1"/>
  <c r="D27"/>
  <c r="F27" s="1"/>
  <c r="D24"/>
  <c r="F24" s="1"/>
  <c r="D22"/>
  <c r="D18"/>
  <c r="D13"/>
  <c r="F13" s="1"/>
  <c r="D9"/>
  <c r="D8" s="1"/>
  <c r="F8" s="1"/>
  <c r="F10"/>
  <c r="F11"/>
  <c r="F12"/>
  <c r="F14"/>
  <c r="F15"/>
  <c r="F16"/>
  <c r="F17"/>
  <c r="F20"/>
  <c r="F22"/>
  <c r="F23"/>
  <c r="F25"/>
  <c r="F28"/>
  <c r="F31"/>
  <c r="F34"/>
  <c r="F39"/>
  <c r="F45"/>
  <c r="F37"/>
  <c r="F29"/>
  <c r="F49"/>
  <c r="D32" l="1"/>
  <c r="F32" s="1"/>
  <c r="D21"/>
  <c r="F21" s="1"/>
  <c r="F50"/>
  <c r="D42"/>
  <c r="F41" s="1"/>
  <c r="F44"/>
  <c r="E55"/>
  <c r="F47"/>
  <c r="F18"/>
  <c r="F19"/>
  <c r="F26"/>
  <c r="F46"/>
  <c r="F9"/>
  <c r="D7" l="1"/>
  <c r="D6" s="1"/>
  <c r="D55" s="1"/>
  <c r="F42"/>
  <c r="E56"/>
  <c r="F36"/>
  <c r="F35"/>
  <c r="D56" l="1"/>
  <c r="F56" s="1"/>
  <c r="F55"/>
  <c r="F7"/>
  <c r="F6" l="1"/>
  <c r="F53" l="1"/>
</calcChain>
</file>

<file path=xl/sharedStrings.xml><?xml version="1.0" encoding="utf-8"?>
<sst xmlns="http://schemas.openxmlformats.org/spreadsheetml/2006/main" count="118" uniqueCount="112">
  <si>
    <t>Код бюджетной класификации</t>
  </si>
  <si>
    <t>Наименование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</si>
  <si>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</si>
  <si>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</si>
  <si>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</si>
  <si>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</si>
  <si>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</si>
  <si>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1 06 01000 00 0000 110</t>
  </si>
  <si>
    <t>Налог на имущество физических лиц</t>
  </si>
  <si>
    <t xml:space="preserve"> 1 06 01030 10 0000 110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</si>
  <si>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</si>
  <si>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</si>
  <si>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</si>
  <si>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</si>
  <si>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>020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</si>
  <si>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</si>
  <si>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</si>
  <si>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Итого доходов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</si>
  <si>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</si>
  <si>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</si>
  <si>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</si>
  <si>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</si>
  <si>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Иные межбюджетные трансферты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</si>
  <si>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</si>
  <si>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План доходов сельского поселения Русскинская</t>
  </si>
  <si>
    <t xml:space="preserve"> 1 11 09045 10 0000 120</t>
  </si>
  <si>
    <t>650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</si>
  <si>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</si>
  <si>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</si>
  <si>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</si>
  <si>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</si>
  <si>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</si>
  <si>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  унитарных предприятий, в том числе казенных)</t>
  </si>
  <si>
    <t xml:space="preserve"> 1 01 02030 01 0000 110</t>
  </si>
  <si>
    <t xml:space="preserve">Налог на доходы физических лиц с доходов,  полученных физическими лицами в соответствии со статьёй 228 Налогового кодекса Российской </t>
  </si>
  <si>
    <t xml:space="preserve"> 1 13 01995 10 0000 130</t>
  </si>
  <si>
    <t xml:space="preserve">Прочие доходы от оказания платных услуг (работ) получателями   средств   бюджетов   поселений 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</si>
  <si>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</si>
  <si>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</si>
  <si>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</si>
  <si>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БЕЗВОЗМЕЗДНЫЕ ПОСТУПЛЕНИЯ   </t>
  </si>
  <si>
    <t>НАЛОГИ НА ПРИБЫЛЬ, ДОХОДЫ</t>
  </si>
  <si>
    <t>НАЛОГОВЫЕ И НЕНАЛОГОВЫЕ ДОХОДЫ</t>
  </si>
  <si>
    <t>НАЛОГОВЫЕ ДОХОДЫ</t>
  </si>
  <si>
    <t>НАЛОГИ НА ИМУЩЕСТВО</t>
  </si>
  <si>
    <t>ЗЕМЕЛЬНЫЙ НАЛОГ</t>
  </si>
  <si>
    <t>НЕНАЛОГОВЫЕ ДОХОДЫ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</si>
  <si>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</si>
  <si>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</si>
  <si>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</si>
  <si>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</si>
  <si>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ОКАЗАНИЯ ПЛАТНЫХ УСЛУГ (РАБОТ) И КОМПЕНСАЦИИ ЗАТРАТ ГОСУДАРСТВА</t>
  </si>
  <si>
    <t>1 13 00000 00 0000 000</t>
  </si>
  <si>
    <t xml:space="preserve"> 1 13 02995 10 0000 130</t>
  </si>
  <si>
    <t>Прочие доходы от компенсации затрат бюджетов сельских поселений</t>
  </si>
  <si>
    <t>ШТРАФЫ, САНКЦИИ, ВОЗМЕЩЕНИЕ УЩЕРБА</t>
  </si>
  <si>
    <t>1 16 00000 00 0000 000</t>
  </si>
  <si>
    <t>Итого расходов</t>
  </si>
  <si>
    <t>Дефицит</t>
  </si>
  <si>
    <t>1 03 00000 00 0000 000</t>
  </si>
  <si>
    <t xml:space="preserve">НАЛОГИ НА ТОВАРЫ (РАБОТЫ, УСЛУГИ), РЕАЛИЗУЕМЫЕ НА ТЕРРИТОРИИ РОССИЙСКОЙ ФЕДЕРАЦИИ
</t>
  </si>
  <si>
    <t>2020 год</t>
  </si>
  <si>
    <t xml:space="preserve">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</si>
  <si>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</si>
  <si>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</si>
  <si>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</si>
  <si>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</si>
  <si>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</si>
  <si>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2 02 10000 00 0000 150</t>
  </si>
  <si>
    <t>2 02 30000 00 0000 150</t>
  </si>
  <si>
    <t>2 02 35930 10 0000 150</t>
  </si>
  <si>
    <t>2 02 35118 10 0000 150</t>
  </si>
  <si>
    <t>2  02 49999 10 0000 150</t>
  </si>
  <si>
    <t>2 18 60010 10 0000 150</t>
  </si>
  <si>
    <t xml:space="preserve">Прочие межбюджетные трансферты, передаваемые бюджетам сельских поселений </t>
  </si>
  <si>
    <t>2  02 40014 10 0000 150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</si>
  <si>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 с заключенными соглашениями</t>
  </si>
  <si>
    <t>2 02 40000 00 0000 150</t>
  </si>
  <si>
    <t>Изменения</t>
  </si>
  <si>
    <t>РСД от 00.00.201_ г.  №000</t>
  </si>
  <si>
    <t>1 03 02231 01 0000 110</t>
  </si>
  <si>
    <t>1 03 02241 01 0000 110</t>
  </si>
  <si>
    <t>1 03 02251 01 0000 110</t>
  </si>
  <si>
    <t>1 03 02261 01 0000 110</t>
  </si>
  <si>
    <t>на 2020 год, и плановый период 2021-2022 гг.</t>
  </si>
  <si>
    <t>1 05 00000 00 0000 000</t>
  </si>
  <si>
    <t>ЕДИНЫЙ СЕЛЬСКОХОЗЯЙСТВЕННЫЙ НАЛОГ</t>
  </si>
  <si>
    <t>1 05 03000 00 0000 110</t>
  </si>
  <si>
    <t>Единый сельскохозяйственный налог</t>
  </si>
  <si>
    <t xml:space="preserve"> 1 05 03010 01 0000 110</t>
  </si>
  <si>
    <t>1 06 04000 00 0000 110</t>
  </si>
  <si>
    <t>ТРАНСПОРТНЫЙ НАЛОГ</t>
  </si>
  <si>
    <t xml:space="preserve"> 1 06 04011 02 0000 110</t>
  </si>
  <si>
    <t>Транспортный налог с организаций</t>
  </si>
  <si>
    <t xml:space="preserve"> 1 06 04012 02 0000 110</t>
  </si>
  <si>
    <t>Транспортный налог с физических лиц</t>
  </si>
  <si>
    <t xml:space="preserve"> 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</si>
  <si>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</si>
  <si>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Дотация на выравнивание бюджетной обеспеченности субъектов Российской Федерации и муниципальных образований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</si>
  <si>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</si>
  <si>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</si>
  <si>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2 07 00000 00 000 000</t>
  </si>
  <si>
    <t>ПРОЧИЕ БЕЗВОЗМЕЗДНЫЕ ПОСТУПЛЕНИЯ</t>
  </si>
  <si>
    <t>2 07 05030 10 0000 180</t>
  </si>
  <si>
    <t>Прочие  безвозмездные  поступления  в  бюджеты  поселений</t>
  </si>
  <si>
    <t xml:space="preserve">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</si>
  <si>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</si>
  <si>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2  02 49999 10 0000 151</t>
  </si>
  <si>
    <t>Иные межбюджетные трансферты на финансовое обеспепечение полномочий,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</si>
  <si>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</si>
  <si>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Исполнитель, телефон   Мартынеску Тамара Николаевна, 737-025</t>
  </si>
  <si>
    <t>РСД от 06.03.2020 г. № 50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</si>
</sst>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 applyBorder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2" fillId="0" borderId="1" xfId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164" fontId="4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10" fillId="0" borderId="1" xfId="1" applyFont="1" applyFill="1" applyBorder="1" applyAlignment="1">
      <alignment vertical="center"/>
    </xf>
    <xf numFmtId="164" fontId="7" fillId="0" borderId="1" xfId="1" applyFont="1" applyFill="1" applyBorder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3" fillId="0" borderId="1" xfId="1" applyFont="1" applyFill="1" applyBorder="1"/>
    <xf numFmtId="164" fontId="2" fillId="0" borderId="1" xfId="1" applyFont="1" applyFill="1" applyBorder="1"/>
    <xf numFmtId="49" fontId="3" fillId="0" borderId="1" xfId="0" applyNumberFormat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vertical="center"/>
    </xf>
    <xf numFmtId="49" fontId="2" fillId="0" borderId="0" xfId="0" applyNumberFormat="1" applyFont="1" applyFill="1" applyAlignment="1"/>
    <xf numFmtId="2" fontId="4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 applyAlignment="1">
      <alignment vertical="center"/>
    </xf>
    <xf numFmtId="164" fontId="3" fillId="0" borderId="0" xfId="1" applyFont="1" applyFill="1" applyBorder="1"/>
    <xf numFmtId="164" fontId="2" fillId="0" borderId="0" xfId="1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horizontal="right" vertical="center"/>
    </xf>
    <xf numFmtId="2" fontId="10" fillId="0" borderId="1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topLeftCell="B31" workbookViewId="0">
      <selection activeCell="I54" sqref="I54"/>
    </sheetView>
  </sheetViews>
  <sheetFormatPr defaultRowHeight="12.75"/>
  <cols>
    <col min="1" max="1" width="0" style="3" hidden="1" customWidth="1"/>
    <col min="2" max="2" width="23.5703125" style="44" customWidth="1"/>
    <col min="3" max="3" width="47" style="3" customWidth="1"/>
    <col min="4" max="4" width="16.7109375" style="3" customWidth="1"/>
    <col min="5" max="5" width="15.85546875" style="3" customWidth="1"/>
    <col min="6" max="6" width="17.42578125" style="3" customWidth="1"/>
    <col min="7" max="16384" width="9.140625" style="3"/>
  </cols>
  <sheetData>
    <row r="1" spans="1:6" ht="14.25">
      <c r="B1" s="69" t="s">
        <v>24</v>
      </c>
      <c r="C1" s="69"/>
      <c r="D1" s="69"/>
      <c r="E1" s="69"/>
      <c r="F1" s="69"/>
    </row>
    <row r="2" spans="1:6" ht="15.75" customHeight="1">
      <c r="B2" s="70" t="s">
        <v>84</v>
      </c>
      <c r="C2" s="70"/>
      <c r="D2" s="70"/>
      <c r="E2" s="70"/>
      <c r="F2" s="70"/>
    </row>
    <row r="3" spans="1:6" ht="15.75" customHeight="1">
      <c r="B3" s="1"/>
      <c r="C3" s="1"/>
      <c r="D3" s="1"/>
      <c r="E3" s="1"/>
      <c r="F3" s="1"/>
    </row>
    <row r="4" spans="1:6" ht="14.25">
      <c r="B4" s="27"/>
      <c r="C4" s="25"/>
      <c r="D4" s="71" t="s">
        <v>61</v>
      </c>
      <c r="E4" s="72"/>
      <c r="F4" s="73"/>
    </row>
    <row r="5" spans="1:6" ht="39" customHeight="1">
      <c r="B5" s="28" t="s">
        <v>0</v>
      </c>
      <c r="C5" s="28" t="s">
        <v>1</v>
      </c>
      <c r="D5" s="24" t="s">
        <v>111</v>
      </c>
      <c r="E5" s="5" t="s">
        <v>78</v>
      </c>
      <c r="F5" s="58" t="s">
        <v>79</v>
      </c>
    </row>
    <row r="6" spans="1:6" s="22" customFormat="1" ht="14.25">
      <c r="A6" s="23"/>
      <c r="B6" s="20" t="s">
        <v>2</v>
      </c>
      <c r="C6" s="21" t="s">
        <v>42</v>
      </c>
      <c r="D6" s="45">
        <f>D7+D32</f>
        <v>8156078.3599999994</v>
      </c>
      <c r="E6" s="45">
        <f>E35+E38</f>
        <v>0</v>
      </c>
      <c r="F6" s="45">
        <f>D6+E6</f>
        <v>8156078.3599999994</v>
      </c>
    </row>
    <row r="7" spans="1:6" s="9" customFormat="1" ht="14.25">
      <c r="A7" s="29"/>
      <c r="B7" s="15"/>
      <c r="C7" s="30" t="s">
        <v>43</v>
      </c>
      <c r="D7" s="46">
        <f>D8+D13+D21+D31+D18</f>
        <v>5461300</v>
      </c>
      <c r="E7" s="46"/>
      <c r="F7" s="45">
        <f t="shared" ref="F7:F54" si="0">D7+E7</f>
        <v>5461300</v>
      </c>
    </row>
    <row r="8" spans="1:6" s="9" customFormat="1" ht="12" customHeight="1">
      <c r="A8" s="29"/>
      <c r="B8" s="15" t="s">
        <v>3</v>
      </c>
      <c r="C8" s="30" t="s">
        <v>41</v>
      </c>
      <c r="D8" s="46">
        <f>D9</f>
        <v>4416176.5</v>
      </c>
      <c r="E8" s="46"/>
      <c r="F8" s="45">
        <f t="shared" si="0"/>
        <v>4416176.5</v>
      </c>
    </row>
    <row r="9" spans="1:6" s="8" customFormat="1" ht="15" customHeight="1">
      <c r="A9" s="31"/>
      <c r="B9" s="18" t="s">
        <v>4</v>
      </c>
      <c r="C9" s="26" t="s">
        <v>5</v>
      </c>
      <c r="D9" s="10">
        <f>D10+D11+D12</f>
        <v>4416176.5</v>
      </c>
      <c r="E9" s="10"/>
      <c r="F9" s="45">
        <f t="shared" si="0"/>
        <v>4416176.5</v>
      </c>
    </row>
    <row r="10" spans="1:6" s="8" customFormat="1" ht="65.25" customHeight="1">
      <c r="A10" s="14">
        <v>182</v>
      </c>
      <c r="B10" s="16" t="s">
        <v>20</v>
      </c>
      <c r="C10" s="4" t="s">
        <v>21</v>
      </c>
      <c r="D10" s="10">
        <v>4215876.5</v>
      </c>
      <c r="E10" s="10"/>
      <c r="F10" s="45">
        <f t="shared" si="0"/>
        <v>4215876.5</v>
      </c>
    </row>
    <row r="11" spans="1:6" s="8" customFormat="1" ht="105" customHeight="1">
      <c r="A11" s="14">
        <v>182</v>
      </c>
      <c r="B11" s="16" t="s">
        <v>62</v>
      </c>
      <c r="C11" s="4" t="s">
        <v>63</v>
      </c>
      <c r="D11" s="10">
        <v>300</v>
      </c>
      <c r="E11" s="10"/>
      <c r="F11" s="45">
        <f t="shared" si="0"/>
        <v>300</v>
      </c>
    </row>
    <row r="12" spans="1:6" s="8" customFormat="1" ht="39" customHeight="1">
      <c r="A12" s="14">
        <v>182</v>
      </c>
      <c r="B12" s="16" t="s">
        <v>33</v>
      </c>
      <c r="C12" s="4" t="s">
        <v>34</v>
      </c>
      <c r="D12" s="10">
        <v>200000</v>
      </c>
      <c r="E12" s="10"/>
      <c r="F12" s="45">
        <f t="shared" si="0"/>
        <v>200000</v>
      </c>
    </row>
    <row r="13" spans="1:6" s="8" customFormat="1" ht="39" customHeight="1">
      <c r="A13" s="7"/>
      <c r="B13" s="15" t="s">
        <v>59</v>
      </c>
      <c r="C13" s="6" t="s">
        <v>60</v>
      </c>
      <c r="D13" s="46">
        <f>D14+D15+D16+D17</f>
        <v>853000</v>
      </c>
      <c r="E13" s="46"/>
      <c r="F13" s="45">
        <f t="shared" si="0"/>
        <v>853000</v>
      </c>
    </row>
    <row r="14" spans="1:6" s="8" customFormat="1" ht="102.75" customHeight="1">
      <c r="A14" s="14"/>
      <c r="B14" s="16" t="s">
        <v>80</v>
      </c>
      <c r="C14" s="4" t="s">
        <v>64</v>
      </c>
      <c r="D14" s="10">
        <v>380000</v>
      </c>
      <c r="E14" s="10"/>
      <c r="F14" s="45">
        <f t="shared" si="0"/>
        <v>380000</v>
      </c>
    </row>
    <row r="15" spans="1:6" s="8" customFormat="1" ht="117.75" customHeight="1">
      <c r="A15" s="14"/>
      <c r="B15" s="16" t="s">
        <v>81</v>
      </c>
      <c r="C15" s="11" t="s">
        <v>65</v>
      </c>
      <c r="D15" s="10">
        <v>3000</v>
      </c>
      <c r="E15" s="10"/>
      <c r="F15" s="45">
        <f t="shared" si="0"/>
        <v>3000</v>
      </c>
    </row>
    <row r="16" spans="1:6" s="8" customFormat="1" ht="100.5" customHeight="1">
      <c r="A16" s="14"/>
      <c r="B16" s="16" t="s">
        <v>82</v>
      </c>
      <c r="C16" s="4" t="s">
        <v>66</v>
      </c>
      <c r="D16" s="10">
        <v>530000</v>
      </c>
      <c r="E16" s="10"/>
      <c r="F16" s="45">
        <f t="shared" si="0"/>
        <v>530000</v>
      </c>
    </row>
    <row r="17" spans="1:6" s="8" customFormat="1" ht="104.25" customHeight="1">
      <c r="A17" s="14"/>
      <c r="B17" s="16" t="s">
        <v>83</v>
      </c>
      <c r="C17" s="4" t="s">
        <v>67</v>
      </c>
      <c r="D17" s="49">
        <v>-60000</v>
      </c>
      <c r="E17" s="10"/>
      <c r="F17" s="45">
        <f t="shared" si="0"/>
        <v>-60000</v>
      </c>
    </row>
    <row r="18" spans="1:6" s="9" customFormat="1" ht="14.25">
      <c r="A18" s="29"/>
      <c r="B18" s="15" t="s">
        <v>85</v>
      </c>
      <c r="C18" s="6" t="s">
        <v>86</v>
      </c>
      <c r="D18" s="46">
        <f>D19</f>
        <v>1443.5</v>
      </c>
      <c r="E18" s="46"/>
      <c r="F18" s="45">
        <f t="shared" si="0"/>
        <v>1443.5</v>
      </c>
    </row>
    <row r="19" spans="1:6" s="33" customFormat="1" ht="14.25">
      <c r="A19" s="14"/>
      <c r="B19" s="18" t="s">
        <v>87</v>
      </c>
      <c r="C19" s="4" t="s">
        <v>88</v>
      </c>
      <c r="D19" s="10">
        <v>1443.5</v>
      </c>
      <c r="E19" s="10"/>
      <c r="F19" s="45">
        <f t="shared" si="0"/>
        <v>1443.5</v>
      </c>
    </row>
    <row r="20" spans="1:6" s="8" customFormat="1" ht="39.75" customHeight="1">
      <c r="A20" s="14">
        <v>182</v>
      </c>
      <c r="B20" s="16" t="s">
        <v>89</v>
      </c>
      <c r="C20" s="4" t="s">
        <v>88</v>
      </c>
      <c r="D20" s="10">
        <v>1443.5</v>
      </c>
      <c r="E20" s="10"/>
      <c r="F20" s="45">
        <f t="shared" si="0"/>
        <v>1443.5</v>
      </c>
    </row>
    <row r="21" spans="1:6" s="35" customFormat="1" ht="14.25">
      <c r="A21" s="7"/>
      <c r="B21" s="15" t="s">
        <v>6</v>
      </c>
      <c r="C21" s="30" t="s">
        <v>44</v>
      </c>
      <c r="D21" s="46">
        <f>D22+D27+D24</f>
        <v>180680</v>
      </c>
      <c r="E21" s="46"/>
      <c r="F21" s="45">
        <f t="shared" si="0"/>
        <v>180680</v>
      </c>
    </row>
    <row r="22" spans="1:6" s="8" customFormat="1" ht="14.25">
      <c r="A22" s="14">
        <v>182</v>
      </c>
      <c r="B22" s="18" t="s">
        <v>7</v>
      </c>
      <c r="C22" s="32" t="s">
        <v>8</v>
      </c>
      <c r="D22" s="10">
        <f>D23</f>
        <v>120000</v>
      </c>
      <c r="E22" s="10"/>
      <c r="F22" s="45">
        <f t="shared" si="0"/>
        <v>120000</v>
      </c>
    </row>
    <row r="23" spans="1:6" s="8" customFormat="1" ht="40.5" customHeight="1">
      <c r="A23" s="14">
        <v>182</v>
      </c>
      <c r="B23" s="16" t="s">
        <v>9</v>
      </c>
      <c r="C23" s="4" t="s">
        <v>31</v>
      </c>
      <c r="D23" s="10">
        <v>120000</v>
      </c>
      <c r="E23" s="10"/>
      <c r="F23" s="45">
        <f t="shared" si="0"/>
        <v>120000</v>
      </c>
    </row>
    <row r="24" spans="1:6" s="9" customFormat="1" ht="24" customHeight="1">
      <c r="A24" s="7"/>
      <c r="B24" s="15" t="s">
        <v>90</v>
      </c>
      <c r="C24" s="6" t="s">
        <v>91</v>
      </c>
      <c r="D24" s="46">
        <f>D25+D26</f>
        <v>32680</v>
      </c>
      <c r="E24" s="46"/>
      <c r="F24" s="45">
        <f t="shared" si="0"/>
        <v>32680</v>
      </c>
    </row>
    <row r="25" spans="1:6" s="8" customFormat="1" ht="28.5" customHeight="1">
      <c r="A25" s="14"/>
      <c r="B25" s="16" t="s">
        <v>92</v>
      </c>
      <c r="C25" s="4" t="s">
        <v>93</v>
      </c>
      <c r="D25" s="10">
        <v>680</v>
      </c>
      <c r="E25" s="10"/>
      <c r="F25" s="45">
        <f t="shared" si="0"/>
        <v>680</v>
      </c>
    </row>
    <row r="26" spans="1:6" s="9" customFormat="1" ht="14.25">
      <c r="A26" s="7"/>
      <c r="B26" s="16" t="s">
        <v>94</v>
      </c>
      <c r="C26" s="4" t="s">
        <v>95</v>
      </c>
      <c r="D26" s="10">
        <v>32000</v>
      </c>
      <c r="E26" s="46"/>
      <c r="F26" s="45">
        <f t="shared" si="0"/>
        <v>32000</v>
      </c>
    </row>
    <row r="27" spans="1:6" s="9" customFormat="1" ht="30.75" customHeight="1">
      <c r="A27" s="7"/>
      <c r="B27" s="15" t="s">
        <v>10</v>
      </c>
      <c r="C27" s="34" t="s">
        <v>45</v>
      </c>
      <c r="D27" s="46">
        <f>D28+D29</f>
        <v>28000</v>
      </c>
      <c r="E27" s="46"/>
      <c r="F27" s="45">
        <f t="shared" si="0"/>
        <v>28000</v>
      </c>
    </row>
    <row r="28" spans="1:6" s="13" customFormat="1" ht="42.75" customHeight="1">
      <c r="A28" s="12" t="s">
        <v>26</v>
      </c>
      <c r="B28" s="16" t="s">
        <v>28</v>
      </c>
      <c r="C28" s="4" t="s">
        <v>27</v>
      </c>
      <c r="D28" s="10">
        <v>12000</v>
      </c>
      <c r="E28" s="47"/>
      <c r="F28" s="45">
        <f t="shared" si="0"/>
        <v>12000</v>
      </c>
    </row>
    <row r="29" spans="1:6" s="37" customFormat="1" ht="40.5" customHeight="1">
      <c r="A29" s="36"/>
      <c r="B29" s="16" t="s">
        <v>29</v>
      </c>
      <c r="C29" s="4" t="s">
        <v>30</v>
      </c>
      <c r="D29" s="10">
        <v>16000</v>
      </c>
      <c r="E29" s="48"/>
      <c r="F29" s="45">
        <f t="shared" si="0"/>
        <v>16000</v>
      </c>
    </row>
    <row r="30" spans="1:6" s="13" customFormat="1" ht="25.5" customHeight="1">
      <c r="A30" s="12" t="s">
        <v>26</v>
      </c>
      <c r="B30" s="17" t="s">
        <v>48</v>
      </c>
      <c r="C30" s="6" t="s">
        <v>47</v>
      </c>
      <c r="D30" s="46">
        <f>D31</f>
        <v>10000</v>
      </c>
      <c r="E30" s="47"/>
      <c r="F30" s="45">
        <f t="shared" si="0"/>
        <v>10000</v>
      </c>
    </row>
    <row r="31" spans="1:6" s="13" customFormat="1" ht="25.5" customHeight="1">
      <c r="A31" s="12" t="s">
        <v>26</v>
      </c>
      <c r="B31" s="16" t="s">
        <v>18</v>
      </c>
      <c r="C31" s="4" t="s">
        <v>19</v>
      </c>
      <c r="D31" s="10">
        <v>10000</v>
      </c>
      <c r="E31" s="47"/>
      <c r="F31" s="45">
        <f t="shared" si="0"/>
        <v>10000</v>
      </c>
    </row>
    <row r="32" spans="1:6" s="8" customFormat="1" ht="23.25" customHeight="1">
      <c r="A32" s="14"/>
      <c r="B32" s="15"/>
      <c r="C32" s="30" t="s">
        <v>46</v>
      </c>
      <c r="D32" s="46">
        <f>D33+D35+D38</f>
        <v>2694778.36</v>
      </c>
      <c r="E32" s="10"/>
      <c r="F32" s="45">
        <f t="shared" si="0"/>
        <v>2694778.36</v>
      </c>
    </row>
    <row r="33" spans="1:8" s="8" customFormat="1" ht="49.5" customHeight="1">
      <c r="A33" s="14"/>
      <c r="B33" s="15" t="s">
        <v>50</v>
      </c>
      <c r="C33" s="6" t="s">
        <v>49</v>
      </c>
      <c r="D33" s="46">
        <f>D34</f>
        <v>2200000</v>
      </c>
      <c r="E33" s="10"/>
      <c r="F33" s="45">
        <f t="shared" si="0"/>
        <v>2200000</v>
      </c>
    </row>
    <row r="34" spans="1:8" s="8" customFormat="1" ht="39.75" customHeight="1">
      <c r="A34" s="14"/>
      <c r="B34" s="18" t="s">
        <v>25</v>
      </c>
      <c r="C34" s="4" t="s">
        <v>32</v>
      </c>
      <c r="D34" s="47">
        <v>2200000</v>
      </c>
      <c r="E34" s="10"/>
      <c r="F34" s="45">
        <f t="shared" si="0"/>
        <v>2200000</v>
      </c>
    </row>
    <row r="35" spans="1:8" s="22" customFormat="1" ht="30.75" customHeight="1">
      <c r="A35" s="19"/>
      <c r="B35" s="15" t="s">
        <v>52</v>
      </c>
      <c r="C35" s="6" t="s">
        <v>51</v>
      </c>
      <c r="D35" s="48">
        <f>D36+D37</f>
        <v>453828.36</v>
      </c>
      <c r="E35" s="45">
        <f>E37</f>
        <v>0</v>
      </c>
      <c r="F35" s="45">
        <f t="shared" si="0"/>
        <v>453828.36</v>
      </c>
    </row>
    <row r="36" spans="1:8" s="9" customFormat="1" ht="25.5">
      <c r="A36" s="38"/>
      <c r="B36" s="18" t="s">
        <v>35</v>
      </c>
      <c r="C36" s="4" t="s">
        <v>36</v>
      </c>
      <c r="D36" s="47">
        <v>180000</v>
      </c>
      <c r="E36" s="46">
        <v>0</v>
      </c>
      <c r="F36" s="45">
        <f t="shared" si="0"/>
        <v>180000</v>
      </c>
    </row>
    <row r="37" spans="1:8" s="8" customFormat="1" ht="25.5">
      <c r="A37" s="39"/>
      <c r="B37" s="18" t="s">
        <v>53</v>
      </c>
      <c r="C37" s="4" t="s">
        <v>54</v>
      </c>
      <c r="D37" s="47">
        <v>273828.36</v>
      </c>
      <c r="E37" s="10">
        <v>0</v>
      </c>
      <c r="F37" s="45">
        <f t="shared" si="0"/>
        <v>273828.36</v>
      </c>
    </row>
    <row r="38" spans="1:8" s="8" customFormat="1" ht="26.25" customHeight="1">
      <c r="A38" s="14" t="s">
        <v>14</v>
      </c>
      <c r="B38" s="15" t="s">
        <v>56</v>
      </c>
      <c r="C38" s="6" t="s">
        <v>55</v>
      </c>
      <c r="D38" s="48">
        <f>D39+D40</f>
        <v>40950</v>
      </c>
      <c r="E38" s="10">
        <v>0</v>
      </c>
      <c r="F38" s="45">
        <f t="shared" si="0"/>
        <v>40950</v>
      </c>
    </row>
    <row r="39" spans="1:8" s="41" customFormat="1" ht="45.75" customHeight="1">
      <c r="A39" s="40"/>
      <c r="B39" s="18" t="s">
        <v>96</v>
      </c>
      <c r="C39" s="4" t="s">
        <v>97</v>
      </c>
      <c r="D39" s="47">
        <v>50950</v>
      </c>
      <c r="E39" s="10">
        <v>0</v>
      </c>
      <c r="F39" s="45">
        <f t="shared" si="0"/>
        <v>50950</v>
      </c>
    </row>
    <row r="40" spans="1:8" s="41" customFormat="1" ht="96.75" customHeight="1">
      <c r="A40" s="40"/>
      <c r="B40" s="18" t="s">
        <v>105</v>
      </c>
      <c r="C40" s="4" t="s">
        <v>106</v>
      </c>
      <c r="D40" s="68">
        <v>-10000</v>
      </c>
      <c r="E40" s="67">
        <v>0</v>
      </c>
      <c r="F40" s="57">
        <f t="shared" si="0"/>
        <v>-10000</v>
      </c>
    </row>
    <row r="41" spans="1:8" s="8" customFormat="1" ht="14.25">
      <c r="A41" s="14"/>
      <c r="B41" s="20" t="s">
        <v>11</v>
      </c>
      <c r="C41" s="21" t="s">
        <v>40</v>
      </c>
      <c r="D41" s="45">
        <f>D42+D53+D51</f>
        <v>35238480.819999993</v>
      </c>
      <c r="E41" s="10">
        <f>E42+E51+E53</f>
        <v>19661958.899999999</v>
      </c>
      <c r="F41" s="45">
        <f>D41+E41</f>
        <v>54900439.719999991</v>
      </c>
      <c r="G41" s="75"/>
      <c r="H41" s="74"/>
    </row>
    <row r="42" spans="1:8" s="8" customFormat="1" ht="27.75" customHeight="1">
      <c r="A42" s="14" t="s">
        <v>14</v>
      </c>
      <c r="B42" s="15" t="s">
        <v>12</v>
      </c>
      <c r="C42" s="6" t="s">
        <v>13</v>
      </c>
      <c r="D42" s="46">
        <f>D43+D44+D48</f>
        <v>35228480.629999995</v>
      </c>
      <c r="E42" s="10">
        <f>E48</f>
        <v>19661958.899999999</v>
      </c>
      <c r="F42" s="45">
        <f t="shared" si="0"/>
        <v>54890439.529999994</v>
      </c>
    </row>
    <row r="43" spans="1:8" s="8" customFormat="1" ht="36.75" customHeight="1">
      <c r="A43" s="14" t="s">
        <v>14</v>
      </c>
      <c r="B43" s="18" t="s">
        <v>68</v>
      </c>
      <c r="C43" s="4" t="s">
        <v>98</v>
      </c>
      <c r="D43" s="10">
        <f>66200+2989700+6547900</f>
        <v>9603800</v>
      </c>
      <c r="E43" s="10"/>
      <c r="F43" s="45">
        <f t="shared" si="0"/>
        <v>9603800</v>
      </c>
    </row>
    <row r="44" spans="1:8" s="8" customFormat="1" ht="24.75" customHeight="1">
      <c r="A44" s="14"/>
      <c r="B44" s="15" t="s">
        <v>69</v>
      </c>
      <c r="C44" s="6" t="s">
        <v>15</v>
      </c>
      <c r="D44" s="46">
        <f>D46+D47+D45</f>
        <v>312226.43</v>
      </c>
      <c r="E44" s="10">
        <f>E45</f>
        <v>0</v>
      </c>
      <c r="F44" s="45">
        <f t="shared" si="0"/>
        <v>312226.43</v>
      </c>
    </row>
    <row r="45" spans="1:8" s="8" customFormat="1" ht="49.5" customHeight="1">
      <c r="A45" s="14"/>
      <c r="B45" s="18" t="s">
        <v>99</v>
      </c>
      <c r="C45" s="4" t="s">
        <v>100</v>
      </c>
      <c r="D45" s="10">
        <v>21166.82</v>
      </c>
      <c r="E45" s="10"/>
      <c r="F45" s="45">
        <f t="shared" si="0"/>
        <v>21166.82</v>
      </c>
    </row>
    <row r="46" spans="1:8" s="8" customFormat="1" ht="36" customHeight="1">
      <c r="A46" s="14"/>
      <c r="B46" s="16" t="s">
        <v>70</v>
      </c>
      <c r="C46" s="4" t="s">
        <v>16</v>
      </c>
      <c r="D46" s="10">
        <v>72059.61</v>
      </c>
      <c r="E46" s="10">
        <v>0</v>
      </c>
      <c r="F46" s="45">
        <f t="shared" si="0"/>
        <v>72059.61</v>
      </c>
    </row>
    <row r="47" spans="1:8" s="9" customFormat="1" ht="26.25" customHeight="1">
      <c r="A47" s="7"/>
      <c r="B47" s="16" t="s">
        <v>71</v>
      </c>
      <c r="C47" s="4" t="s">
        <v>23</v>
      </c>
      <c r="D47" s="10">
        <v>219000</v>
      </c>
      <c r="E47" s="46">
        <v>0</v>
      </c>
      <c r="F47" s="45">
        <f t="shared" si="0"/>
        <v>219000</v>
      </c>
    </row>
    <row r="48" spans="1:8" s="8" customFormat="1" ht="26.25" customHeight="1">
      <c r="A48" s="14"/>
      <c r="B48" s="17" t="s">
        <v>77</v>
      </c>
      <c r="C48" s="6" t="s">
        <v>22</v>
      </c>
      <c r="D48" s="46">
        <f>D49+D50</f>
        <v>25312454.199999999</v>
      </c>
      <c r="E48" s="10">
        <f>E50</f>
        <v>19661958.899999999</v>
      </c>
      <c r="F48" s="45">
        <f>D48+E48</f>
        <v>44974413.099999994</v>
      </c>
    </row>
    <row r="49" spans="1:6" s="9" customFormat="1" ht="70.5" customHeight="1">
      <c r="A49" s="7"/>
      <c r="B49" s="16" t="s">
        <v>75</v>
      </c>
      <c r="C49" s="4" t="s">
        <v>76</v>
      </c>
      <c r="D49" s="10">
        <v>22438.57</v>
      </c>
      <c r="E49" s="46"/>
      <c r="F49" s="45">
        <f t="shared" si="0"/>
        <v>22438.57</v>
      </c>
    </row>
    <row r="50" spans="1:6" s="8" customFormat="1" ht="36" customHeight="1">
      <c r="A50" s="14"/>
      <c r="B50" s="16" t="s">
        <v>72</v>
      </c>
      <c r="C50" s="4" t="s">
        <v>74</v>
      </c>
      <c r="D50" s="10">
        <v>25290015.629999999</v>
      </c>
      <c r="E50" s="10">
        <f>42130.24+5052545.04-5569418.04-185353.34+757483+10000000+9564572</f>
        <v>19661958.899999999</v>
      </c>
      <c r="F50" s="45">
        <f t="shared" si="0"/>
        <v>44951974.530000001</v>
      </c>
    </row>
    <row r="51" spans="1:6" s="9" customFormat="1" ht="26.25" customHeight="1">
      <c r="A51" s="7"/>
      <c r="B51" s="17" t="s">
        <v>101</v>
      </c>
      <c r="C51" s="6" t="s">
        <v>102</v>
      </c>
      <c r="D51" s="46">
        <f>D52</f>
        <v>10000</v>
      </c>
      <c r="E51" s="46">
        <f>E52</f>
        <v>0</v>
      </c>
      <c r="F51" s="45">
        <f t="shared" si="0"/>
        <v>10000</v>
      </c>
    </row>
    <row r="52" spans="1:6" s="8" customFormat="1" ht="26.25" customHeight="1">
      <c r="A52" s="14"/>
      <c r="B52" s="16" t="s">
        <v>103</v>
      </c>
      <c r="C52" s="4" t="s">
        <v>104</v>
      </c>
      <c r="D52" s="10">
        <v>10000</v>
      </c>
      <c r="E52" s="10">
        <v>0</v>
      </c>
      <c r="F52" s="45">
        <f t="shared" si="0"/>
        <v>10000</v>
      </c>
    </row>
    <row r="53" spans="1:6" s="9" customFormat="1" ht="26.25" customHeight="1">
      <c r="A53" s="7"/>
      <c r="B53" s="17" t="s">
        <v>37</v>
      </c>
      <c r="C53" s="6" t="s">
        <v>39</v>
      </c>
      <c r="D53" s="46">
        <f>D54</f>
        <v>0.19</v>
      </c>
      <c r="E53" s="46">
        <f>E54</f>
        <v>0</v>
      </c>
      <c r="F53" s="45">
        <f t="shared" si="0"/>
        <v>0.19</v>
      </c>
    </row>
    <row r="54" spans="1:6" s="9" customFormat="1" ht="29.25" customHeight="1">
      <c r="A54" s="42"/>
      <c r="B54" s="16" t="s">
        <v>73</v>
      </c>
      <c r="C54" s="4" t="s">
        <v>38</v>
      </c>
      <c r="D54" s="10">
        <v>0.19</v>
      </c>
      <c r="E54" s="46">
        <v>0</v>
      </c>
      <c r="F54" s="45">
        <f t="shared" si="0"/>
        <v>0.19</v>
      </c>
    </row>
    <row r="55" spans="1:6" s="9" customFormat="1" ht="18" customHeight="1">
      <c r="A55" s="42"/>
      <c r="B55" s="17"/>
      <c r="C55" s="6" t="s">
        <v>17</v>
      </c>
      <c r="D55" s="46">
        <f>D6+D41</f>
        <v>43394559.179999992</v>
      </c>
      <c r="E55" s="46">
        <f>E6+E41</f>
        <v>19661958.899999999</v>
      </c>
      <c r="F55" s="45">
        <f>D55+E55</f>
        <v>63056518.079999991</v>
      </c>
    </row>
    <row r="56" spans="1:6" s="9" customFormat="1" ht="21" customHeight="1">
      <c r="A56" s="43"/>
      <c r="B56" s="17"/>
      <c r="C56" s="6" t="s">
        <v>57</v>
      </c>
      <c r="D56" s="46">
        <f>D55</f>
        <v>43394559.179999992</v>
      </c>
      <c r="E56" s="46">
        <f>E55</f>
        <v>19661958.899999999</v>
      </c>
      <c r="F56" s="45">
        <f>D56+E56+E57+D57</f>
        <v>67424680.839999989</v>
      </c>
    </row>
    <row r="57" spans="1:6">
      <c r="B57" s="17"/>
      <c r="C57" s="6" t="s">
        <v>58</v>
      </c>
      <c r="D57" s="46">
        <v>4368162.76</v>
      </c>
      <c r="E57" s="50"/>
      <c r="F57" s="51"/>
    </row>
    <row r="58" spans="1:6">
      <c r="B58" s="59"/>
      <c r="C58" s="60"/>
      <c r="D58" s="61"/>
      <c r="E58" s="62"/>
      <c r="F58" s="63"/>
    </row>
    <row r="59" spans="1:6">
      <c r="B59" s="59"/>
      <c r="C59" s="60"/>
      <c r="D59" s="61"/>
      <c r="E59" s="62"/>
      <c r="F59" s="63"/>
    </row>
    <row r="60" spans="1:6" ht="25.5">
      <c r="B60" s="52" t="s">
        <v>107</v>
      </c>
      <c r="C60" s="6" t="s">
        <v>108</v>
      </c>
      <c r="D60" s="53">
        <f>D61+E65</f>
        <v>4993536.03</v>
      </c>
      <c r="E60" s="53">
        <f>E61</f>
        <v>5052545.04</v>
      </c>
      <c r="F60" s="53">
        <f>F61</f>
        <v>10046081.07</v>
      </c>
    </row>
    <row r="61" spans="1:6" ht="38.25">
      <c r="B61" s="54" t="s">
        <v>107</v>
      </c>
      <c r="C61" s="4" t="s">
        <v>109</v>
      </c>
      <c r="D61" s="55">
        <v>4993536.03</v>
      </c>
      <c r="E61" s="55">
        <v>5052545.04</v>
      </c>
      <c r="F61" s="55">
        <f>D61+E61</f>
        <v>10046081.07</v>
      </c>
    </row>
    <row r="62" spans="1:6">
      <c r="B62" s="64"/>
      <c r="C62" s="65"/>
      <c r="D62" s="66"/>
      <c r="E62" s="66"/>
      <c r="F62" s="66"/>
    </row>
    <row r="63" spans="1:6">
      <c r="B63" s="56" t="s">
        <v>110</v>
      </c>
      <c r="D63" s="2"/>
      <c r="E63" s="2"/>
      <c r="F63" s="2"/>
    </row>
    <row r="64" spans="1:6">
      <c r="B64" s="3"/>
    </row>
    <row r="65" spans="2:2">
      <c r="B65" s="3"/>
    </row>
    <row r="68" spans="2:2">
      <c r="B68" s="3"/>
    </row>
  </sheetData>
  <mergeCells count="4">
    <mergeCell ref="B1:F1"/>
    <mergeCell ref="B2:F2"/>
    <mergeCell ref="D4:F4"/>
    <mergeCell ref="G41:H41"/>
  </mergeCells>
  <phoneticPr fontId="0" type="noConversion"/>
  <pageMargins left="1.0236220472440944" right="0.27559055118110237" top="0.23622047244094491" bottom="0.23622047244094491" header="0.15748031496062992" footer="0.1574803149606299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2020-03-26T11:46:40Z</cp:lastPrinted>
  <dcterms:created xsi:type="dcterms:W3CDTF">1996-10-08T23:32:33Z</dcterms:created>
  <dcterms:modified xsi:type="dcterms:W3CDTF">2020-05-18T13:58:25Z</dcterms:modified>
</cp:coreProperties>
</file>