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5480" windowHeight="8985"/>
  </bookViews>
  <sheets>
    <sheet name="Доходы" sheetId="2" r:id="rId1"/>
  </sheets>
  <definedNames>
    <definedName name="_xlnm.Print_Titles" localSheetId="0">Доходы!#REF!</definedName>
  </definedNames>
  <calcPr calcId="125725" iterate="1"/>
</workbook>
</file>

<file path=xl/calcChain.xml><?xml version="1.0" encoding="utf-8"?>
<calcChain xmlns="http://schemas.openxmlformats.org/spreadsheetml/2006/main">
  <c r="D43" i="2"/>
  <c r="E45"/>
  <c r="D44"/>
  <c r="C44"/>
  <c r="E44" s="1"/>
  <c r="D46" l="1"/>
  <c r="E9"/>
  <c r="E10"/>
  <c r="E11"/>
  <c r="E13"/>
  <c r="E14"/>
  <c r="E15"/>
  <c r="E16"/>
  <c r="E18"/>
  <c r="E19"/>
  <c r="E22"/>
  <c r="E24"/>
  <c r="E25"/>
  <c r="E27"/>
  <c r="E28"/>
  <c r="E30"/>
  <c r="E33"/>
  <c r="E36"/>
  <c r="E39"/>
  <c r="E40"/>
  <c r="E42"/>
  <c r="E47"/>
  <c r="D21"/>
  <c r="D37"/>
  <c r="D41"/>
  <c r="C38"/>
  <c r="E38" s="1"/>
  <c r="C43"/>
  <c r="E43" s="1"/>
  <c r="C41"/>
  <c r="E41" l="1"/>
  <c r="E21"/>
  <c r="D35"/>
  <c r="D34" s="1"/>
  <c r="D12"/>
  <c r="E53"/>
  <c r="D53"/>
  <c r="C53"/>
  <c r="D23"/>
  <c r="E23" s="1"/>
  <c r="C23"/>
  <c r="C37"/>
  <c r="C12"/>
  <c r="C17"/>
  <c r="C8"/>
  <c r="C46"/>
  <c r="E46" s="1"/>
  <c r="D32"/>
  <c r="C32"/>
  <c r="C31" s="1"/>
  <c r="D29"/>
  <c r="C29"/>
  <c r="E29" s="1"/>
  <c r="D26"/>
  <c r="E26" s="1"/>
  <c r="C26"/>
  <c r="C21"/>
  <c r="D17"/>
  <c r="D8"/>
  <c r="D7" s="1"/>
  <c r="E37" l="1"/>
  <c r="C35"/>
  <c r="C34" s="1"/>
  <c r="C7"/>
  <c r="E7" s="1"/>
  <c r="E8"/>
  <c r="E17"/>
  <c r="E12"/>
  <c r="D31"/>
  <c r="E31" s="1"/>
  <c r="E32"/>
  <c r="E35"/>
  <c r="C20"/>
  <c r="D20"/>
  <c r="D6" s="1"/>
  <c r="D5" s="1"/>
  <c r="D48" s="1"/>
  <c r="E48" s="1"/>
  <c r="C6"/>
  <c r="C5" s="1"/>
  <c r="E20" l="1"/>
  <c r="E5"/>
  <c r="E6"/>
  <c r="E34"/>
  <c r="C48"/>
  <c r="D49" l="1"/>
  <c r="E49" s="1"/>
</calcChain>
</file>

<file path=xl/sharedStrings.xml><?xml version="1.0" encoding="utf-8"?>
<sst xmlns="http://schemas.openxmlformats.org/spreadsheetml/2006/main" count="100" uniqueCount="98">
  <si>
    <t>Код бюджетной класификации</t>
  </si>
  <si>
    <t>Наименование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</si>
  <si>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</si>
  <si>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</si>
  <si>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</si>
  <si>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</si>
  <si>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</si>
  <si>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1 06 01000 00 0000 110</t>
  </si>
  <si>
    <t>Налог на имущество физических лиц</t>
  </si>
  <si>
    <t xml:space="preserve"> 1 06 01030 10 0000 110</t>
  </si>
  <si>
    <t>1 06 06000 00 0000 110</t>
  </si>
  <si>
    <t>2 00 00000 00 0000 000</t>
  </si>
  <si>
    <t>2 02 00000 00 0000 000</t>
  </si>
  <si>
    <t>Безвозмездные поступления от других бюджетов бюджетной системы РФ</t>
  </si>
  <si>
    <t>Субвенции бюджетам субъектов РФ и муниципальных образований</t>
  </si>
  <si>
    <t>Субвенции бюджетам поселений на государственную регистрацию актов гражданского состояния</t>
  </si>
  <si>
    <t>Итого доходов</t>
  </si>
  <si>
    <t>руб.коп.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</si>
  <si>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</si>
  <si>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</si>
  <si>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</si>
  <si>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</si>
  <si>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Иные межбюджетные трансферты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</si>
  <si>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</si>
  <si>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План доходов сельского поселения Русскинская</t>
  </si>
  <si>
    <t xml:space="preserve"> 1 11 09045 10 0000 120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</si>
  <si>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</si>
  <si>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1 06 06033 10 0000 110</t>
  </si>
  <si>
    <t xml:space="preserve">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</si>
  <si>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</si>
  <si>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</si>
  <si>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  унитарных предприятий, в том числе казенных)</t>
  </si>
  <si>
    <t xml:space="preserve"> 1 01 02030 01 0000 110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</si>
  <si>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</si>
  <si>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</si>
  <si>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</si>
  <si>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БЕЗВОЗМЕЗДНЫЕ ПОСТУПЛЕНИЯ   </t>
  </si>
  <si>
    <t>НАЛОГИ НА ПРИБЫЛЬ, ДОХОДЫ</t>
  </si>
  <si>
    <t>НАЛОГОВЫЕ И НЕНАЛОГОВЫЕ ДОХОДЫ</t>
  </si>
  <si>
    <t>НАЛОГОВЫЕ ДОХОДЫ</t>
  </si>
  <si>
    <t>НАЛОГИ НА ИМУЩЕСТВО</t>
  </si>
  <si>
    <t>ЗЕМЕЛЬНЫЙ НАЛОГ</t>
  </si>
  <si>
    <t>НЕНАЛОГОВЫЕ ДОХОДЫ</t>
  </si>
  <si>
    <t>ГОСУДАРСТВЕННАЯ ПОШЛИНА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</si>
  <si>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</si>
  <si>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</si>
  <si>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</si>
  <si>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Итого расходов</t>
  </si>
  <si>
    <t>Дефицит</t>
  </si>
  <si>
    <t>1 03 00000 00 0000 000</t>
  </si>
  <si>
    <t xml:space="preserve">НАЛОГИ НА ТОВАРЫ (РАБОТЫ, УСЛУГИ), РЕАЛИЗУЕМЫЕ НА ТЕРРИТОРИИ РОССИЙСКОЙ ФЕДЕРАЦИИ
</t>
  </si>
  <si>
    <t xml:space="preserve">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</si>
  <si>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</si>
  <si>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</si>
  <si>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</si>
  <si>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</si>
  <si>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</si>
  <si>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</si>
  <si>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</si>
  <si>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</si>
  <si>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</si>
  <si>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</si>
  <si>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ЕДИНЫЙ СЕЛЬСКОХОЗЯЙСТВЕННЫЙ НАЛОГ</t>
  </si>
  <si>
    <t>1 05 03000 00 0000 110</t>
  </si>
  <si>
    <t>Единый сельскохозяйственный налог</t>
  </si>
  <si>
    <t xml:space="preserve"> 1 05 03010 01 0000 110</t>
  </si>
  <si>
    <t>2 02 10000 00 0000 150</t>
  </si>
  <si>
    <t>2 02 30000 00 0000 150</t>
  </si>
  <si>
    <t>2 02 30024 10 0000 150</t>
  </si>
  <si>
    <t>2 02 35930 10 0000 150</t>
  </si>
  <si>
    <t>2 02 35118 10 0000 150</t>
  </si>
  <si>
    <t>2 02 40000 00 0000 150</t>
  </si>
  <si>
    <t>2  02 40014 10 0000 150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</si>
  <si>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 с заключенными соглашениями</t>
  </si>
  <si>
    <t>2  02 49999 10 0000 150</t>
  </si>
  <si>
    <t xml:space="preserve">Прочие межбюджетные трансферты, передаваемые бюджетам сельских поселений </t>
  </si>
  <si>
    <t>2 18 60010 10 0000 150</t>
  </si>
  <si>
    <t>Исполнитель, телефон   Мартынеску Тамара Николаевна, 737-025</t>
  </si>
  <si>
    <t>Субвенции бюджетам сельских поселений на выполнение передаваемых полномочий субъектов Российской Федерации</t>
  </si>
  <si>
    <t>1 06 04000 00 0000 110</t>
  </si>
  <si>
    <t>ТРАНСПОРТНЫЙ НАЛОГ</t>
  </si>
  <si>
    <t xml:space="preserve"> 1 06 04011 02 0000 110</t>
  </si>
  <si>
    <t xml:space="preserve"> 1 06 04012 02 0000 110</t>
  </si>
  <si>
    <t>Транспортный налог с организаций</t>
  </si>
  <si>
    <t>Транспортный налог с физических лиц</t>
  </si>
  <si>
    <t>Дотация на выравнивание бюджетной обеспеченности субъектов Российской Федерации и муниципальных образований</t>
  </si>
  <si>
    <t>2  02 49999 10 0000 151</t>
  </si>
  <si>
    <t>Иные межбюджетные трансферты на финансовое обеспепечение полномочий,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</si>
  <si>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</si>
  <si>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на 2021 год, и плановый период 2022-2023 гг.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</si>
  <si>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</si>
  <si>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Изменения</t>
  </si>
  <si>
    <t>РСД от 19.04.2021 г. № 97</t>
  </si>
  <si>
    <t>2 07 00000 00 000 000</t>
  </si>
  <si>
    <t>ПРОЧИЕ БЕЗВОЗМЕЗДНЫЕ ПОСТУПЛЕНИЯ</t>
  </si>
  <si>
    <t>2 07 05030 10 0000 180</t>
  </si>
  <si>
    <t>Прочие  безвозмездные  поступления  в  бюджеты  поселений</t>
  </si>
  <si>
    <t>РСД от 11.08.2021 г. №0000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</si>
</sst>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</numFmts>
  <fonts count="10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1">
    <xf numFmtId="0" fontId="0" fillId="0" borderId="0" xfId="0"/>
    <xf numFmtId="4" fontId="2" fillId="0" borderId="0" xfId="0" applyNumberFormat="1" applyFont="1" applyFill="1"/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1" xfId="1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43" fontId="2" fillId="0" borderId="0" xfId="0" applyNumberFormat="1" applyFont="1" applyFill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4" fontId="9" fillId="0" borderId="1" xfId="1" applyNumberFormat="1" applyFont="1" applyFill="1" applyBorder="1" applyAlignment="1">
      <alignment vertical="center"/>
    </xf>
    <xf numFmtId="4" fontId="9" fillId="0" borderId="1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65" fontId="4" fillId="0" borderId="1" xfId="1" applyFont="1" applyFill="1" applyBorder="1" applyAlignment="1">
      <alignment vertical="center" wrapText="1"/>
    </xf>
    <xf numFmtId="43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5" fontId="3" fillId="0" borderId="1" xfId="1" applyFont="1" applyFill="1" applyBorder="1" applyAlignment="1">
      <alignment vertical="center"/>
    </xf>
    <xf numFmtId="165" fontId="4" fillId="0" borderId="1" xfId="1" applyFont="1" applyFill="1" applyBorder="1" applyAlignment="1">
      <alignment vertical="center"/>
    </xf>
    <xf numFmtId="165" fontId="2" fillId="0" borderId="1" xfId="1" applyFont="1" applyFill="1" applyBorder="1" applyAlignment="1">
      <alignment vertical="center"/>
    </xf>
    <xf numFmtId="165" fontId="4" fillId="0" borderId="0" xfId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topLeftCell="A49" workbookViewId="0">
      <selection activeCell="C55" sqref="C55"/>
    </sheetView>
  </sheetViews>
  <sheetFormatPr defaultRowHeight="12.75"/>
  <cols>
    <col min="1" max="1" width="23.5703125" style="34" customWidth="1"/>
    <col min="2" max="2" width="47" style="2" customWidth="1"/>
    <col min="3" max="3" width="16.7109375" style="2" customWidth="1"/>
    <col min="4" max="4" width="15" style="2" customWidth="1"/>
    <col min="5" max="5" width="17.42578125" style="2" customWidth="1"/>
    <col min="6" max="6" width="12" style="2" customWidth="1"/>
    <col min="7" max="7" width="15.7109375" style="2" customWidth="1"/>
    <col min="8" max="16384" width="9.140625" style="2"/>
  </cols>
  <sheetData>
    <row r="1" spans="1:7" ht="14.25">
      <c r="A1" s="2"/>
      <c r="B1" s="49" t="s">
        <v>24</v>
      </c>
      <c r="C1" s="49"/>
      <c r="D1" s="49"/>
      <c r="E1" s="49"/>
    </row>
    <row r="2" spans="1:7" ht="15.75" customHeight="1">
      <c r="A2" s="2"/>
      <c r="B2" s="50" t="s">
        <v>89</v>
      </c>
      <c r="C2" s="50"/>
      <c r="D2" s="50"/>
      <c r="E2" s="50"/>
    </row>
    <row r="3" spans="1:7" ht="14.25">
      <c r="A3" s="44"/>
      <c r="B3" s="44"/>
      <c r="C3" s="44"/>
      <c r="D3" s="44"/>
      <c r="E3" s="5" t="s">
        <v>17</v>
      </c>
    </row>
    <row r="4" spans="1:7" s="19" customFormat="1" ht="25.5">
      <c r="A4" s="25" t="s">
        <v>0</v>
      </c>
      <c r="B4" s="25" t="s">
        <v>1</v>
      </c>
      <c r="C4" s="26" t="s">
        <v>92</v>
      </c>
      <c r="D4" s="4" t="s">
        <v>91</v>
      </c>
      <c r="E4" s="41" t="s">
        <v>97</v>
      </c>
    </row>
    <row r="5" spans="1:7" s="9" customFormat="1" ht="14.25">
      <c r="A5" s="17" t="s">
        <v>2</v>
      </c>
      <c r="B5" s="18" t="s">
        <v>38</v>
      </c>
      <c r="C5" s="37">
        <f>C6+C31</f>
        <v>6670343.5</v>
      </c>
      <c r="D5" s="37">
        <f>D6+D31</f>
        <v>727700</v>
      </c>
      <c r="E5" s="37">
        <f>C5+D5</f>
        <v>7398043.5</v>
      </c>
    </row>
    <row r="6" spans="1:7" s="9" customFormat="1" ht="12" customHeight="1">
      <c r="A6" s="13"/>
      <c r="B6" s="20" t="s">
        <v>39</v>
      </c>
      <c r="C6" s="37">
        <f>C7+C12+C20+C30+C17</f>
        <v>5020343.5</v>
      </c>
      <c r="D6" s="37">
        <f>D12+D17+D29+D7+D20</f>
        <v>77700</v>
      </c>
      <c r="E6" s="37">
        <f t="shared" ref="E6:E47" si="0">C6+D6</f>
        <v>5098043.5</v>
      </c>
    </row>
    <row r="7" spans="1:7" s="8" customFormat="1" ht="15" customHeight="1">
      <c r="A7" s="13" t="s">
        <v>3</v>
      </c>
      <c r="B7" s="20" t="s">
        <v>37</v>
      </c>
      <c r="C7" s="37">
        <f>C8</f>
        <v>4060100</v>
      </c>
      <c r="D7" s="37">
        <f>D8</f>
        <v>0</v>
      </c>
      <c r="E7" s="37">
        <f t="shared" si="0"/>
        <v>4060100</v>
      </c>
    </row>
    <row r="8" spans="1:7" s="8" customFormat="1" ht="19.5" customHeight="1">
      <c r="A8" s="16" t="s">
        <v>4</v>
      </c>
      <c r="B8" s="21" t="s">
        <v>5</v>
      </c>
      <c r="C8" s="39">
        <f>C9+C10+C11</f>
        <v>4060100</v>
      </c>
      <c r="D8" s="39">
        <f>D9+D10+D11</f>
        <v>0</v>
      </c>
      <c r="E8" s="37">
        <f t="shared" si="0"/>
        <v>4060100</v>
      </c>
      <c r="G8" s="36"/>
    </row>
    <row r="9" spans="1:7" s="8" customFormat="1" ht="69.75" customHeight="1">
      <c r="A9" s="14" t="s">
        <v>20</v>
      </c>
      <c r="B9" s="3" t="s">
        <v>21</v>
      </c>
      <c r="C9" s="39">
        <v>3909800</v>
      </c>
      <c r="D9" s="39">
        <v>0</v>
      </c>
      <c r="E9" s="37">
        <f t="shared" si="0"/>
        <v>3909800</v>
      </c>
      <c r="G9" s="36"/>
    </row>
    <row r="10" spans="1:7" s="8" customFormat="1" ht="106.5" customHeight="1">
      <c r="A10" s="14" t="s">
        <v>51</v>
      </c>
      <c r="B10" s="3" t="s">
        <v>52</v>
      </c>
      <c r="C10" s="39">
        <v>300</v>
      </c>
      <c r="D10" s="39">
        <v>0</v>
      </c>
      <c r="E10" s="37">
        <f t="shared" si="0"/>
        <v>300</v>
      </c>
      <c r="G10" s="36"/>
    </row>
    <row r="11" spans="1:7" s="8" customFormat="1" ht="43.5" customHeight="1">
      <c r="A11" s="14" t="s">
        <v>32</v>
      </c>
      <c r="B11" s="3" t="s">
        <v>90</v>
      </c>
      <c r="C11" s="39">
        <v>150000</v>
      </c>
      <c r="D11" s="39">
        <v>0</v>
      </c>
      <c r="E11" s="37">
        <f t="shared" si="0"/>
        <v>150000</v>
      </c>
    </row>
    <row r="12" spans="1:7" s="8" customFormat="1" ht="39" customHeight="1">
      <c r="A12" s="13" t="s">
        <v>49</v>
      </c>
      <c r="B12" s="6" t="s">
        <v>50</v>
      </c>
      <c r="C12" s="37">
        <f>C13+C14+C15+C16</f>
        <v>752900</v>
      </c>
      <c r="D12" s="37">
        <f>D13+D14+D15+D16</f>
        <v>0</v>
      </c>
      <c r="E12" s="37">
        <f t="shared" si="0"/>
        <v>752900</v>
      </c>
    </row>
    <row r="13" spans="1:7" s="8" customFormat="1" ht="108.75" customHeight="1">
      <c r="A13" s="14" t="s">
        <v>53</v>
      </c>
      <c r="B13" s="3" t="s">
        <v>54</v>
      </c>
      <c r="C13" s="39">
        <v>280000</v>
      </c>
      <c r="D13" s="39"/>
      <c r="E13" s="37">
        <f t="shared" si="0"/>
        <v>280000</v>
      </c>
    </row>
    <row r="14" spans="1:7" s="8" customFormat="1" ht="130.5" customHeight="1">
      <c r="A14" s="14" t="s">
        <v>55</v>
      </c>
      <c r="B14" s="11" t="s">
        <v>56</v>
      </c>
      <c r="C14" s="39">
        <v>2900</v>
      </c>
      <c r="D14" s="39"/>
      <c r="E14" s="37">
        <f t="shared" si="0"/>
        <v>2900</v>
      </c>
    </row>
    <row r="15" spans="1:7" s="8" customFormat="1" ht="105.75" customHeight="1">
      <c r="A15" s="14" t="s">
        <v>57</v>
      </c>
      <c r="B15" s="3" t="s">
        <v>58</v>
      </c>
      <c r="C15" s="39">
        <v>530000</v>
      </c>
      <c r="D15" s="39"/>
      <c r="E15" s="37">
        <f t="shared" si="0"/>
        <v>530000</v>
      </c>
    </row>
    <row r="16" spans="1:7" s="9" customFormat="1" ht="104.25" customHeight="1">
      <c r="A16" s="14" t="s">
        <v>59</v>
      </c>
      <c r="B16" s="3" t="s">
        <v>60</v>
      </c>
      <c r="C16" s="40">
        <v>-60000</v>
      </c>
      <c r="D16" s="40"/>
      <c r="E16" s="37">
        <f t="shared" si="0"/>
        <v>-60000</v>
      </c>
    </row>
    <row r="17" spans="1:5" s="28" customFormat="1" ht="14.25">
      <c r="A17" s="13" t="s">
        <v>61</v>
      </c>
      <c r="B17" s="6" t="s">
        <v>62</v>
      </c>
      <c r="C17" s="37">
        <f>C18</f>
        <v>1443.5</v>
      </c>
      <c r="D17" s="37">
        <f>D18</f>
        <v>0</v>
      </c>
      <c r="E17" s="37">
        <f t="shared" si="0"/>
        <v>1443.5</v>
      </c>
    </row>
    <row r="18" spans="1:5" s="8" customFormat="1" ht="30" customHeight="1">
      <c r="A18" s="16" t="s">
        <v>63</v>
      </c>
      <c r="B18" s="3" t="s">
        <v>64</v>
      </c>
      <c r="C18" s="39">
        <v>1443.5</v>
      </c>
      <c r="D18" s="39">
        <v>0</v>
      </c>
      <c r="E18" s="37">
        <f t="shared" si="0"/>
        <v>1443.5</v>
      </c>
    </row>
    <row r="19" spans="1:5" s="29" customFormat="1" ht="29.25" customHeight="1">
      <c r="A19" s="14" t="s">
        <v>65</v>
      </c>
      <c r="B19" s="3" t="s">
        <v>64</v>
      </c>
      <c r="C19" s="39">
        <v>1443.5</v>
      </c>
      <c r="D19" s="39">
        <v>0</v>
      </c>
      <c r="E19" s="37">
        <f t="shared" si="0"/>
        <v>1443.5</v>
      </c>
    </row>
    <row r="20" spans="1:5" s="8" customFormat="1" ht="14.25">
      <c r="A20" s="13" t="s">
        <v>6</v>
      </c>
      <c r="B20" s="20" t="s">
        <v>40</v>
      </c>
      <c r="C20" s="37">
        <f>C21+C26+C23</f>
        <v>200900</v>
      </c>
      <c r="D20" s="37">
        <f>D21+D26+D23</f>
        <v>77700</v>
      </c>
      <c r="E20" s="37">
        <f t="shared" si="0"/>
        <v>278600</v>
      </c>
    </row>
    <row r="21" spans="1:5" s="8" customFormat="1" ht="29.25" customHeight="1">
      <c r="A21" s="13" t="s">
        <v>7</v>
      </c>
      <c r="B21" s="22" t="s">
        <v>8</v>
      </c>
      <c r="C21" s="37">
        <f>C22</f>
        <v>138300</v>
      </c>
      <c r="D21" s="37">
        <f>D22</f>
        <v>1700</v>
      </c>
      <c r="E21" s="37">
        <f t="shared" si="0"/>
        <v>140000</v>
      </c>
    </row>
    <row r="22" spans="1:5" s="9" customFormat="1" ht="45" customHeight="1">
      <c r="A22" s="14" t="s">
        <v>9</v>
      </c>
      <c r="B22" s="3" t="s">
        <v>30</v>
      </c>
      <c r="C22" s="39">
        <v>138300</v>
      </c>
      <c r="D22" s="39">
        <v>1700</v>
      </c>
      <c r="E22" s="37">
        <f t="shared" si="0"/>
        <v>140000</v>
      </c>
    </row>
    <row r="23" spans="1:5" s="9" customFormat="1" ht="45" customHeight="1">
      <c r="A23" s="13" t="s">
        <v>79</v>
      </c>
      <c r="B23" s="6" t="s">
        <v>80</v>
      </c>
      <c r="C23" s="37">
        <f>C24+C25</f>
        <v>34300</v>
      </c>
      <c r="D23" s="37">
        <f>D24+D25</f>
        <v>0</v>
      </c>
      <c r="E23" s="37">
        <f t="shared" si="0"/>
        <v>34300</v>
      </c>
    </row>
    <row r="24" spans="1:5" s="9" customFormat="1" ht="45" customHeight="1">
      <c r="A24" s="14" t="s">
        <v>81</v>
      </c>
      <c r="B24" s="3" t="s">
        <v>83</v>
      </c>
      <c r="C24" s="39">
        <v>800</v>
      </c>
      <c r="D24" s="39"/>
      <c r="E24" s="37">
        <f t="shared" si="0"/>
        <v>800</v>
      </c>
    </row>
    <row r="25" spans="1:5" s="9" customFormat="1" ht="45" customHeight="1">
      <c r="A25" s="14" t="s">
        <v>82</v>
      </c>
      <c r="B25" s="3" t="s">
        <v>84</v>
      </c>
      <c r="C25" s="39">
        <v>33500</v>
      </c>
      <c r="D25" s="39"/>
      <c r="E25" s="37">
        <f t="shared" si="0"/>
        <v>33500</v>
      </c>
    </row>
    <row r="26" spans="1:5" s="8" customFormat="1" ht="31.5" customHeight="1">
      <c r="A26" s="13" t="s">
        <v>10</v>
      </c>
      <c r="B26" s="22" t="s">
        <v>41</v>
      </c>
      <c r="C26" s="37">
        <f>C27+C28</f>
        <v>28300</v>
      </c>
      <c r="D26" s="37">
        <f>D27+D28</f>
        <v>76000</v>
      </c>
      <c r="E26" s="37">
        <f t="shared" si="0"/>
        <v>104300</v>
      </c>
    </row>
    <row r="27" spans="1:5" s="9" customFormat="1" ht="50.25" customHeight="1">
      <c r="A27" s="14" t="s">
        <v>27</v>
      </c>
      <c r="B27" s="3" t="s">
        <v>26</v>
      </c>
      <c r="C27" s="39">
        <v>11000</v>
      </c>
      <c r="D27" s="39">
        <v>86000</v>
      </c>
      <c r="E27" s="37">
        <f t="shared" si="0"/>
        <v>97000</v>
      </c>
    </row>
    <row r="28" spans="1:5" s="9" customFormat="1" ht="39" customHeight="1">
      <c r="A28" s="14" t="s">
        <v>28</v>
      </c>
      <c r="B28" s="3" t="s">
        <v>29</v>
      </c>
      <c r="C28" s="39">
        <v>17300</v>
      </c>
      <c r="D28" s="39">
        <v>-10000</v>
      </c>
      <c r="E28" s="37">
        <f t="shared" si="0"/>
        <v>7300</v>
      </c>
    </row>
    <row r="29" spans="1:5" s="12" customFormat="1" ht="29.25" customHeight="1">
      <c r="A29" s="15" t="s">
        <v>44</v>
      </c>
      <c r="B29" s="6" t="s">
        <v>43</v>
      </c>
      <c r="C29" s="37">
        <f>C30</f>
        <v>5000</v>
      </c>
      <c r="D29" s="37">
        <f>D30</f>
        <v>0</v>
      </c>
      <c r="E29" s="37">
        <f t="shared" si="0"/>
        <v>5000</v>
      </c>
    </row>
    <row r="30" spans="1:5" s="30" customFormat="1" ht="66.75" customHeight="1">
      <c r="A30" s="14" t="s">
        <v>18</v>
      </c>
      <c r="B30" s="3" t="s">
        <v>19</v>
      </c>
      <c r="C30" s="39">
        <v>5000</v>
      </c>
      <c r="D30" s="39">
        <v>0</v>
      </c>
      <c r="E30" s="37">
        <f t="shared" si="0"/>
        <v>5000</v>
      </c>
    </row>
    <row r="31" spans="1:5" s="12" customFormat="1" ht="25.5" customHeight="1">
      <c r="A31" s="13"/>
      <c r="B31" s="20" t="s">
        <v>42</v>
      </c>
      <c r="C31" s="37">
        <f t="shared" ref="C31:D32" si="1">C32</f>
        <v>1650000</v>
      </c>
      <c r="D31" s="37">
        <f t="shared" si="1"/>
        <v>650000</v>
      </c>
      <c r="E31" s="37">
        <f t="shared" si="0"/>
        <v>2300000</v>
      </c>
    </row>
    <row r="32" spans="1:5" s="12" customFormat="1" ht="25.5" customHeight="1">
      <c r="A32" s="13" t="s">
        <v>46</v>
      </c>
      <c r="B32" s="6" t="s">
        <v>45</v>
      </c>
      <c r="C32" s="37">
        <f t="shared" si="1"/>
        <v>1650000</v>
      </c>
      <c r="D32" s="37">
        <f t="shared" si="1"/>
        <v>650000</v>
      </c>
      <c r="E32" s="37">
        <f t="shared" si="0"/>
        <v>2300000</v>
      </c>
    </row>
    <row r="33" spans="1:7" s="30" customFormat="1" ht="79.5" customHeight="1">
      <c r="A33" s="16" t="s">
        <v>25</v>
      </c>
      <c r="B33" s="3" t="s">
        <v>31</v>
      </c>
      <c r="C33" s="39">
        <v>1650000</v>
      </c>
      <c r="D33" s="39">
        <v>650000</v>
      </c>
      <c r="E33" s="37">
        <f t="shared" si="0"/>
        <v>2300000</v>
      </c>
    </row>
    <row r="34" spans="1:7" s="8" customFormat="1" ht="14.25">
      <c r="A34" s="17" t="s">
        <v>11</v>
      </c>
      <c r="B34" s="18" t="s">
        <v>36</v>
      </c>
      <c r="C34" s="37">
        <f>C35+C46</f>
        <v>45498941.829999998</v>
      </c>
      <c r="D34" s="37">
        <f>D35+D46+D44</f>
        <v>-8501709.3599999994</v>
      </c>
      <c r="E34" s="37">
        <f t="shared" si="0"/>
        <v>36997232.469999999</v>
      </c>
    </row>
    <row r="35" spans="1:7" s="8" customFormat="1" ht="26.25" customHeight="1">
      <c r="A35" s="13" t="s">
        <v>12</v>
      </c>
      <c r="B35" s="6" t="s">
        <v>13</v>
      </c>
      <c r="C35" s="37">
        <f>C36+C37+C41</f>
        <v>45498941.829999998</v>
      </c>
      <c r="D35" s="37">
        <f>D36+D37+D41</f>
        <v>-8701709.5399999991</v>
      </c>
      <c r="E35" s="37">
        <f t="shared" si="0"/>
        <v>36797232.289999999</v>
      </c>
      <c r="G35" s="31"/>
    </row>
    <row r="36" spans="1:7" s="8" customFormat="1" ht="51" customHeight="1">
      <c r="A36" s="16" t="s">
        <v>66</v>
      </c>
      <c r="B36" s="3" t="s">
        <v>85</v>
      </c>
      <c r="C36" s="39">
        <v>10054700</v>
      </c>
      <c r="D36" s="39">
        <v>0</v>
      </c>
      <c r="E36" s="37">
        <f t="shared" si="0"/>
        <v>10054700</v>
      </c>
    </row>
    <row r="37" spans="1:7" s="9" customFormat="1" ht="24" customHeight="1">
      <c r="A37" s="13" t="s">
        <v>67</v>
      </c>
      <c r="B37" s="6" t="s">
        <v>14</v>
      </c>
      <c r="C37" s="37">
        <f>C39+C40+C38</f>
        <v>342569.81</v>
      </c>
      <c r="D37" s="37">
        <f>D38+D39+D40</f>
        <v>-1.54</v>
      </c>
      <c r="E37" s="37">
        <f t="shared" si="0"/>
        <v>342568.27</v>
      </c>
    </row>
    <row r="38" spans="1:7" s="8" customFormat="1" ht="45.75" customHeight="1">
      <c r="A38" s="16" t="s">
        <v>68</v>
      </c>
      <c r="B38" s="3" t="s">
        <v>78</v>
      </c>
      <c r="C38" s="39">
        <f>551.44+28377.39</f>
        <v>28928.829999999998</v>
      </c>
      <c r="D38" s="39">
        <v>-1.54</v>
      </c>
      <c r="E38" s="37">
        <f t="shared" si="0"/>
        <v>28927.289999999997</v>
      </c>
    </row>
    <row r="39" spans="1:7" s="9" customFormat="1" ht="26.25" customHeight="1">
      <c r="A39" s="14" t="s">
        <v>69</v>
      </c>
      <c r="B39" s="3" t="s">
        <v>15</v>
      </c>
      <c r="C39" s="39">
        <v>68240.98</v>
      </c>
      <c r="D39" s="39">
        <v>0</v>
      </c>
      <c r="E39" s="37">
        <f t="shared" si="0"/>
        <v>68240.98</v>
      </c>
    </row>
    <row r="40" spans="1:7" s="8" customFormat="1" ht="44.25" customHeight="1">
      <c r="A40" s="14" t="s">
        <v>70</v>
      </c>
      <c r="B40" s="3" t="s">
        <v>23</v>
      </c>
      <c r="C40" s="39">
        <v>245400</v>
      </c>
      <c r="D40" s="39">
        <v>0</v>
      </c>
      <c r="E40" s="37">
        <f t="shared" si="0"/>
        <v>245400</v>
      </c>
    </row>
    <row r="41" spans="1:7" s="9" customFormat="1" ht="33.75" customHeight="1">
      <c r="A41" s="15" t="s">
        <v>71</v>
      </c>
      <c r="B41" s="6" t="s">
        <v>22</v>
      </c>
      <c r="C41" s="37">
        <f>C42+C43</f>
        <v>35101672.019999996</v>
      </c>
      <c r="D41" s="37">
        <f>D42+D43</f>
        <v>-8701708</v>
      </c>
      <c r="E41" s="37">
        <f t="shared" si="0"/>
        <v>26399964.019999996</v>
      </c>
    </row>
    <row r="42" spans="1:7" s="8" customFormat="1" ht="66.75" customHeight="1">
      <c r="A42" s="14" t="s">
        <v>72</v>
      </c>
      <c r="B42" s="3" t="s">
        <v>73</v>
      </c>
      <c r="C42" s="39">
        <v>22438.57</v>
      </c>
      <c r="D42" s="39">
        <v>0</v>
      </c>
      <c r="E42" s="37">
        <f t="shared" si="0"/>
        <v>22438.57</v>
      </c>
    </row>
    <row r="43" spans="1:7" s="9" customFormat="1" ht="27.75" customHeight="1">
      <c r="A43" s="14" t="s">
        <v>74</v>
      </c>
      <c r="B43" s="3" t="s">
        <v>75</v>
      </c>
      <c r="C43" s="39">
        <f>12300749.09+6152000+476280.7+15000000+1000000+10886.66+118317+21000</f>
        <v>35079233.449999996</v>
      </c>
      <c r="D43" s="39">
        <f>144834+1043446.56+5000000+130200-15000000-20188.56</f>
        <v>-8701708</v>
      </c>
      <c r="E43" s="37">
        <f t="shared" si="0"/>
        <v>26377525.449999996</v>
      </c>
    </row>
    <row r="44" spans="1:7" s="9" customFormat="1" ht="26.25" customHeight="1">
      <c r="A44" s="15" t="s">
        <v>93</v>
      </c>
      <c r="B44" s="6" t="s">
        <v>94</v>
      </c>
      <c r="C44" s="45">
        <f>C45</f>
        <v>0</v>
      </c>
      <c r="D44" s="45">
        <f>D45</f>
        <v>200000</v>
      </c>
      <c r="E44" s="46">
        <f t="shared" si="0"/>
        <v>200000</v>
      </c>
      <c r="F44" s="48"/>
    </row>
    <row r="45" spans="1:7" s="8" customFormat="1" ht="26.25" customHeight="1">
      <c r="A45" s="14" t="s">
        <v>95</v>
      </c>
      <c r="B45" s="3" t="s">
        <v>96</v>
      </c>
      <c r="C45" s="47">
        <v>0</v>
      </c>
      <c r="D45" s="47">
        <v>200000</v>
      </c>
      <c r="E45" s="46">
        <f t="shared" si="0"/>
        <v>200000</v>
      </c>
      <c r="F45" s="48"/>
    </row>
    <row r="46" spans="1:7" s="9" customFormat="1" ht="37.5" customHeight="1">
      <c r="A46" s="15" t="s">
        <v>33</v>
      </c>
      <c r="B46" s="6" t="s">
        <v>35</v>
      </c>
      <c r="C46" s="37">
        <f>C47</f>
        <v>0</v>
      </c>
      <c r="D46" s="37">
        <f>D47</f>
        <v>0.18</v>
      </c>
      <c r="E46" s="37">
        <f t="shared" si="0"/>
        <v>0.18</v>
      </c>
    </row>
    <row r="47" spans="1:7" s="9" customFormat="1" ht="54" customHeight="1">
      <c r="A47" s="14" t="s">
        <v>76</v>
      </c>
      <c r="B47" s="3" t="s">
        <v>34</v>
      </c>
      <c r="C47" s="39">
        <v>0</v>
      </c>
      <c r="D47" s="39">
        <v>0.18</v>
      </c>
      <c r="E47" s="39">
        <f t="shared" si="0"/>
        <v>0.18</v>
      </c>
    </row>
    <row r="48" spans="1:7" s="32" customFormat="1" ht="28.5" customHeight="1">
      <c r="A48" s="15"/>
      <c r="B48" s="6" t="s">
        <v>16</v>
      </c>
      <c r="C48" s="37">
        <f>C5+C34</f>
        <v>52169285.329999998</v>
      </c>
      <c r="D48" s="37">
        <f>D5+D34</f>
        <v>-7774009.3599999994</v>
      </c>
      <c r="E48" s="37">
        <f>C48+D48</f>
        <v>44395275.969999999</v>
      </c>
    </row>
    <row r="49" spans="1:7" s="33" customFormat="1" ht="36.75" customHeight="1">
      <c r="A49" s="15"/>
      <c r="B49" s="6" t="s">
        <v>47</v>
      </c>
      <c r="C49" s="37">
        <v>56514889.969999999</v>
      </c>
      <c r="D49" s="37">
        <f>D48</f>
        <v>-7774009.3599999994</v>
      </c>
      <c r="E49" s="37">
        <f>C49+D49+D50</f>
        <v>58740880.609999999</v>
      </c>
    </row>
    <row r="50" spans="1:7" s="33" customFormat="1" ht="25.5" customHeight="1">
      <c r="A50" s="15"/>
      <c r="B50" s="6" t="s">
        <v>48</v>
      </c>
      <c r="C50" s="37">
        <v>0</v>
      </c>
      <c r="D50" s="42">
        <v>10000000</v>
      </c>
      <c r="E50" s="37">
        <v>0</v>
      </c>
      <c r="G50" s="43"/>
    </row>
    <row r="51" spans="1:7" s="34" customFormat="1" ht="21.75" customHeight="1">
      <c r="A51" s="23"/>
      <c r="B51" s="24"/>
      <c r="C51" s="38"/>
      <c r="D51" s="38"/>
      <c r="E51" s="38"/>
    </row>
    <row r="52" spans="1:7">
      <c r="C52" s="1"/>
      <c r="D52" s="1"/>
      <c r="E52" s="1"/>
    </row>
    <row r="53" spans="1:7" s="32" customFormat="1" ht="28.5" customHeight="1">
      <c r="A53" s="15" t="s">
        <v>86</v>
      </c>
      <c r="B53" s="6" t="s">
        <v>87</v>
      </c>
      <c r="C53" s="7">
        <f>C54+D55</f>
        <v>12280560.529999999</v>
      </c>
      <c r="D53" s="7">
        <f>D54+E55</f>
        <v>0</v>
      </c>
      <c r="E53" s="7">
        <f>E54+F55</f>
        <v>0</v>
      </c>
    </row>
    <row r="54" spans="1:7" s="33" customFormat="1" ht="36.75" customHeight="1">
      <c r="A54" s="14" t="s">
        <v>86</v>
      </c>
      <c r="B54" s="3" t="s">
        <v>88</v>
      </c>
      <c r="C54" s="10">
        <v>12280560.529999999</v>
      </c>
      <c r="D54" s="10">
        <v>0</v>
      </c>
      <c r="E54" s="10">
        <v>0</v>
      </c>
    </row>
    <row r="58" spans="1:7" s="35" customFormat="1">
      <c r="A58" s="27" t="s">
        <v>77</v>
      </c>
      <c r="B58" s="2"/>
      <c r="C58" s="1"/>
      <c r="D58" s="1"/>
      <c r="E58" s="1"/>
    </row>
  </sheetData>
  <mergeCells count="2">
    <mergeCell ref="B1:E1"/>
    <mergeCell ref="B2:E2"/>
  </mergeCells>
  <phoneticPr fontId="0" type="noConversion"/>
  <pageMargins left="1.0236220472440944" right="0.27559055118110237" top="0.23622047244094491" bottom="0.23622047244094491" header="0.15748031496062992" footer="0.1574803149606299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Бухгалтерия</cp:lastModifiedBy>
  <cp:lastPrinted>2021-03-03T09:20:58Z</cp:lastPrinted>
  <dcterms:created xsi:type="dcterms:W3CDTF">1996-10-08T23:32:33Z</dcterms:created>
  <dcterms:modified xsi:type="dcterms:W3CDTF">2021-09-09T06:12:21Z</dcterms:modified>
</cp:coreProperties>
</file>